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enriquez\Downloads\"/>
    </mc:Choice>
  </mc:AlternateContent>
  <bookViews>
    <workbookView xWindow="0" yWindow="0" windowWidth="20490" windowHeight="6855" activeTab="3"/>
  </bookViews>
  <sheets>
    <sheet name="1 Columna" sheetId="1" r:id="rId1"/>
    <sheet name="2 Columnas" sheetId="7" r:id="rId2"/>
    <sheet name="3 Columnas" sheetId="3" r:id="rId3"/>
    <sheet name="Destacados" sheetId="5" r:id="rId4"/>
  </sheets>
  <externalReferences>
    <externalReference r:id="rId5"/>
  </externalReferences>
  <definedNames>
    <definedName name="Codigo_HTML" localSheetId="3">[1]Descripción!$XEQ$10</definedName>
    <definedName name="Codigo_HTML">'1 Columna'!$XEQ$10</definedName>
    <definedName name="HTML">'1 Columna'!$XEQ$10</definedName>
    <definedName name="SHORT" localSheetId="1">#REF!</definedName>
    <definedName name="SHORT" localSheetId="3">Destacados!$XFB$17</definedName>
    <definedName name="SHORT">#REF!</definedName>
  </definedNames>
  <calcPr calcId="152511"/>
</workbook>
</file>

<file path=xl/calcChain.xml><?xml version="1.0" encoding="utf-8"?>
<calcChain xmlns="http://schemas.openxmlformats.org/spreadsheetml/2006/main">
  <c r="XEQ18" i="7" l="1"/>
  <c r="XEQ19" i="7" s="1"/>
  <c r="XEM18" i="7"/>
  <c r="XEQ17" i="7"/>
  <c r="XEM17" i="7"/>
  <c r="XEQ16" i="7"/>
  <c r="XEM16" i="7"/>
  <c r="XEM19" i="7" s="1"/>
  <c r="XEQ10" i="7"/>
  <c r="XEQ9" i="7"/>
  <c r="XEM9" i="7"/>
  <c r="XEQ8" i="7"/>
  <c r="XEM8" i="7"/>
  <c r="XEQ7" i="7"/>
  <c r="XEM7" i="7"/>
  <c r="XEN3" i="7"/>
  <c r="XEN4" i="7" s="1"/>
  <c r="C2" i="5"/>
  <c r="XFB2" i="5"/>
  <c r="C3" i="5"/>
  <c r="XFB3" i="5"/>
  <c r="C4" i="5"/>
  <c r="XFB4" i="5"/>
  <c r="C5" i="5"/>
  <c r="XFB5" i="5"/>
  <c r="C6" i="5"/>
  <c r="XFB6" i="5"/>
  <c r="C7" i="5"/>
  <c r="XFB7" i="5"/>
  <c r="C8" i="5"/>
  <c r="XFB8" i="5"/>
  <c r="C9" i="5"/>
  <c r="XFB9" i="5"/>
  <c r="C10" i="5"/>
  <c r="XFB10" i="5"/>
  <c r="C11" i="5"/>
  <c r="XFB11" i="5"/>
  <c r="C12" i="5"/>
  <c r="XFB12" i="5"/>
  <c r="C13" i="5"/>
  <c r="XFB13" i="5"/>
  <c r="C14" i="5"/>
  <c r="XFB14" i="5"/>
  <c r="C15" i="5"/>
  <c r="XFB15" i="5"/>
  <c r="C16" i="5"/>
  <c r="XFB16" i="5"/>
  <c r="XEM10" i="7" l="1"/>
  <c r="XEO22" i="7"/>
  <c r="XEM22" i="7" s="1"/>
  <c r="XEL22" i="7" s="1"/>
  <c r="XEK22" i="7" s="1"/>
  <c r="XEJ22" i="7" s="1"/>
  <c r="XEI22" i="7" s="1"/>
  <c r="XEH22" i="7" s="1"/>
  <c r="XEG22" i="7" s="1"/>
  <c r="XEF22" i="7" s="1"/>
  <c r="XEE22" i="7" s="1"/>
  <c r="XED22" i="7" s="1"/>
  <c r="XEC22" i="7" s="1"/>
  <c r="XEB22" i="7" s="1"/>
  <c r="D22" i="7" s="1"/>
  <c r="XF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17" i="5" s="1"/>
  <c r="XEU18" i="3"/>
  <c r="XEU17" i="3"/>
  <c r="XEU16" i="3"/>
  <c r="XEQ18" i="3"/>
  <c r="XEQ17" i="3"/>
  <c r="XEQ16" i="3"/>
  <c r="XEM18" i="3"/>
  <c r="XEM17" i="3"/>
  <c r="XEM16" i="3"/>
  <c r="XEU9" i="3"/>
  <c r="XEU8" i="3"/>
  <c r="XEU7" i="3"/>
  <c r="XEQ9" i="3"/>
  <c r="XEQ8" i="3"/>
  <c r="XEQ7" i="3"/>
  <c r="XEM7" i="3"/>
  <c r="XEM9" i="3"/>
  <c r="XEM8" i="3"/>
  <c r="XEN3" i="3"/>
  <c r="XEN4" i="3" s="1"/>
  <c r="XEU19" i="3" l="1"/>
  <c r="XEQ19" i="3"/>
  <c r="XEM19" i="3"/>
  <c r="XEU10" i="3"/>
  <c r="XEM10" i="3"/>
  <c r="XEQ10" i="3"/>
  <c r="XEO22" i="3" l="1"/>
  <c r="XEM22" i="3" s="1"/>
  <c r="XEL22" i="3" s="1"/>
  <c r="XEK22" i="3" s="1"/>
  <c r="XEJ22" i="3" s="1"/>
  <c r="XEI22" i="3" s="1"/>
  <c r="XEH22" i="3" s="1"/>
  <c r="XEG22" i="3" s="1"/>
  <c r="XEF22" i="3" s="1"/>
  <c r="XEE22" i="3" s="1"/>
  <c r="XED22" i="3" s="1"/>
  <c r="XEC22" i="3" s="1"/>
  <c r="XEB22" i="3" s="1"/>
  <c r="D22" i="3" s="1"/>
  <c r="XES7" i="1" l="1"/>
  <c r="XEQ7" i="1" s="1"/>
  <c r="XES5" i="1"/>
  <c r="XEQ5" i="1" s="1"/>
  <c r="XES4" i="1"/>
  <c r="XEQ4" i="1" s="1"/>
  <c r="C3" i="1" l="1"/>
  <c r="XES2" i="1" l="1"/>
  <c r="D2" i="1" s="1"/>
  <c r="C9" i="1" l="1"/>
  <c r="C2" i="1"/>
  <c r="C8" i="1"/>
  <c r="C6" i="1"/>
  <c r="XEQ9" i="1" l="1"/>
  <c r="XER5" i="1" l="1"/>
  <c r="XER7" i="1"/>
  <c r="XER4" i="1"/>
  <c r="XEQ3" i="1"/>
  <c r="XEQ6" i="1"/>
  <c r="XEQ8" i="1"/>
  <c r="XEQ2" i="1"/>
  <c r="XER10" i="1" l="1"/>
  <c r="XEQ10" i="1"/>
  <c r="XEJ10" i="1" s="1"/>
  <c r="XEI10" i="1" s="1"/>
  <c r="XEH10" i="1" s="1"/>
  <c r="XEG10" i="1" s="1"/>
  <c r="XEF10" i="1" s="1"/>
  <c r="XEE10" i="1" s="1"/>
  <c r="XED10" i="1" s="1"/>
  <c r="XEC10" i="1" s="1"/>
  <c r="XEB10" i="1" s="1"/>
  <c r="XEA10" i="1" s="1"/>
  <c r="XDZ10" i="1" s="1"/>
  <c r="XDY10" i="1" s="1"/>
  <c r="B10" i="1" s="1"/>
  <c r="C4" i="1" l="1"/>
  <c r="C5" i="1"/>
  <c r="C7" i="1"/>
</calcChain>
</file>

<file path=xl/sharedStrings.xml><?xml version="1.0" encoding="utf-8"?>
<sst xmlns="http://schemas.openxmlformats.org/spreadsheetml/2006/main" count="305" uniqueCount="68">
  <si>
    <t>Texto</t>
  </si>
  <si>
    <t>Imagen Principal</t>
  </si>
  <si>
    <t>Titulo</t>
  </si>
  <si>
    <t>Imagen</t>
  </si>
  <si>
    <t>Video</t>
  </si>
  <si>
    <t>Párrafo 1</t>
  </si>
  <si>
    <t>Párrafo 2</t>
  </si>
  <si>
    <t>Párrafo complementario</t>
  </si>
  <si>
    <t>Código HTML</t>
  </si>
  <si>
    <t>Nota</t>
  </si>
  <si>
    <t>&lt;center&gt;&lt;p&gt;&lt;h2&gt;</t>
  </si>
  <si>
    <t>&lt;p&gt;</t>
  </si>
  <si>
    <t>&lt;center&gt;  &lt;img class="align-center" src="</t>
  </si>
  <si>
    <t>&lt;/h2&gt;&lt;/p&gt;&lt;/center&gt;</t>
  </si>
  <si>
    <t>&lt;/p&gt;</t>
  </si>
  <si>
    <t>" style="width: 350px;"&gt; &lt;/center&gt;</t>
  </si>
  <si>
    <t>?rel=0" frameborder="0" allowfullscreen&gt;&lt;/iframe&gt;&lt;/p&gt;&lt;/center&gt;</t>
  </si>
  <si>
    <t>TAGS</t>
  </si>
  <si>
    <t>HTML</t>
  </si>
  <si>
    <t>&lt;center&gt;&lt;p&gt;&lt;iframe width="440" height="315" src="//www.youtube.com/embed/</t>
  </si>
  <si>
    <t>Copia la información de la celda para tener tu código HTML.</t>
  </si>
  <si>
    <t>Parrafo</t>
  </si>
  <si>
    <t>Formulas</t>
  </si>
  <si>
    <t>Contador</t>
  </si>
  <si>
    <t>¿Cuántas palabras llevas?</t>
  </si>
  <si>
    <t>Campos a Llenar</t>
  </si>
  <si>
    <t>Corrección ENTER</t>
  </si>
  <si>
    <t>Imagen 1</t>
  </si>
  <si>
    <t>Imagen 2</t>
  </si>
  <si>
    <t>Imagen 3</t>
  </si>
  <si>
    <t>&lt;center&gt;&lt;h2&gt;</t>
  </si>
  <si>
    <t>&lt;/h2&gt;&lt;/center&gt;</t>
  </si>
  <si>
    <t>&lt;ul class="desc-3cols"&gt;</t>
  </si>
  <si>
    <t>"</t>
  </si>
  <si>
    <t>&lt;h2&gt;</t>
  </si>
  <si>
    <t>&lt;/h2&gt;</t>
  </si>
  <si>
    <t>&lt;li&gt;&lt;center&gt;&lt;img src="</t>
  </si>
  <si>
    <t>&lt;/p&gt;&lt;/li&gt;</t>
  </si>
  <si>
    <t>&lt;/ul&gt;</t>
  </si>
  <si>
    <t>Final</t>
  </si>
  <si>
    <t>&lt;/p&gt;&lt;/li&gt;&lt;/ul&gt;</t>
  </si>
  <si>
    <t>"style="height: 200px;"&gt;&lt;/center&gt;</t>
  </si>
  <si>
    <t>.</t>
  </si>
  <si>
    <t>&lt;p style="text-align: justify;"&gt;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</si>
  <si>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</si>
  <si>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</si>
  <si>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</si>
  <si>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</si>
  <si>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</si>
  <si>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</si>
  <si>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</si>
  <si>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</si>
  <si>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</si>
  <si>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</si>
  <si>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</si>
  <si>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</si>
  <si>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</si>
  <si>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</si>
  <si>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• Mínimo deben ser 3 destacados por producto (máx 15).
• Es importante que todo destacado inicie en mayúscula.
• No olvides revisar la ortografía.
• No agregues espacios de más ni puntos al final de la oración.
• Puedes usar Tags de HTML para resaltar palabras importantes.</t>
  </si>
  <si>
    <t>1.</t>
  </si>
  <si>
    <t>Formula</t>
  </si>
  <si>
    <t>Check</t>
  </si>
  <si>
    <t>Destacado</t>
  </si>
  <si>
    <t>Numero de bullets</t>
  </si>
  <si>
    <t>Título Principal</t>
  </si>
  <si>
    <t>Puedes usar las siguientes etiquetas:</t>
  </si>
  <si>
    <t xml:space="preserve">&lt;b&gt;Para negritas &lt;/b&gt; </t>
  </si>
  <si>
    <t>&lt;ul class="desc-2cols"&gt;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</si>
</sst>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6" fillId="4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5" fillId="3" borderId="6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Protection="1"/>
    <xf numFmtId="0" fontId="2" fillId="6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1" fillId="2" borderId="1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18" xfId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3" fillId="0" borderId="19" xfId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/>
    </xf>
    <xf numFmtId="0" fontId="3" fillId="0" borderId="21" xfId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wrapText="1"/>
    </xf>
    <xf numFmtId="0" fontId="0" fillId="0" borderId="4" xfId="0" applyBorder="1" applyProtection="1"/>
    <xf numFmtId="0" fontId="0" fillId="9" borderId="4" xfId="0" applyFill="1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15" xfId="0" applyFill="1" applyBorder="1" applyProtection="1"/>
    <xf numFmtId="0" fontId="0" fillId="10" borderId="22" xfId="0" applyFill="1" applyBorder="1" applyAlignment="1" applyProtection="1">
      <alignment horizontal="center" vertical="center"/>
    </xf>
    <xf numFmtId="0" fontId="0" fillId="10" borderId="0" xfId="0" applyFill="1" applyBorder="1" applyProtection="1"/>
    <xf numFmtId="0" fontId="0" fillId="10" borderId="16" xfId="0" applyFill="1" applyBorder="1" applyProtection="1"/>
    <xf numFmtId="0" fontId="2" fillId="7" borderId="7" xfId="0" applyFont="1" applyFill="1" applyBorder="1" applyAlignment="1" applyProtection="1">
      <alignment horizontal="center" vertical="center" wrapText="1"/>
      <protection hidden="1"/>
    </xf>
    <xf numFmtId="0" fontId="2" fillId="7" borderId="8" xfId="0" applyFont="1" applyFill="1" applyBorder="1" applyAlignment="1" applyProtection="1">
      <alignment horizontal="center" vertical="center" wrapText="1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hidden="1"/>
    </xf>
    <xf numFmtId="0" fontId="0" fillId="5" borderId="20" xfId="0" applyFill="1" applyBorder="1" applyAlignment="1" applyProtection="1">
      <alignment wrapText="1"/>
      <protection hidden="1"/>
    </xf>
    <xf numFmtId="0" fontId="0" fillId="0" borderId="0" xfId="0"/>
    <xf numFmtId="0" fontId="0" fillId="12" borderId="0" xfId="0" applyFill="1"/>
    <xf numFmtId="0" fontId="0" fillId="13" borderId="0" xfId="0" applyFill="1"/>
    <xf numFmtId="0" fontId="0" fillId="0" borderId="0" xfId="0" applyFill="1"/>
    <xf numFmtId="0" fontId="0" fillId="14" borderId="0" xfId="0" applyFill="1"/>
    <xf numFmtId="0" fontId="0" fillId="15" borderId="0" xfId="0" applyFill="1"/>
    <xf numFmtId="0" fontId="1" fillId="16" borderId="18" xfId="0" applyFont="1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/>
    <xf numFmtId="0" fontId="1" fillId="16" borderId="2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13" borderId="9" xfId="0" applyFill="1" applyBorder="1"/>
    <xf numFmtId="0" fontId="7" fillId="13" borderId="9" xfId="1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13" borderId="2" xfId="0" applyFill="1" applyBorder="1"/>
    <xf numFmtId="0" fontId="0" fillId="13" borderId="30" xfId="0" applyFill="1" applyBorder="1"/>
    <xf numFmtId="0" fontId="0" fillId="0" borderId="31" xfId="0" applyBorder="1"/>
    <xf numFmtId="0" fontId="0" fillId="12" borderId="32" xfId="0" applyFill="1" applyBorder="1"/>
    <xf numFmtId="0" fontId="0" fillId="0" borderId="33" xfId="0" applyFill="1" applyBorder="1"/>
    <xf numFmtId="0" fontId="3" fillId="13" borderId="9" xfId="1" applyFill="1" applyBorder="1"/>
    <xf numFmtId="0" fontId="0" fillId="0" borderId="31" xfId="0" applyFill="1" applyBorder="1"/>
    <xf numFmtId="0" fontId="0" fillId="0" borderId="33" xfId="0" applyBorder="1"/>
    <xf numFmtId="0" fontId="8" fillId="0" borderId="0" xfId="0" applyFont="1" applyProtection="1"/>
    <xf numFmtId="0" fontId="0" fillId="6" borderId="0" xfId="0" applyFill="1"/>
    <xf numFmtId="0" fontId="0" fillId="18" borderId="5" xfId="0" applyFill="1" applyBorder="1"/>
    <xf numFmtId="0" fontId="0" fillId="5" borderId="9" xfId="0" applyFill="1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2" fillId="18" borderId="9" xfId="0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locked="0"/>
    </xf>
    <xf numFmtId="0" fontId="5" fillId="20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6" borderId="0" xfId="0" applyFont="1" applyFill="1"/>
    <xf numFmtId="0" fontId="8" fillId="6" borderId="0" xfId="0" applyFont="1" applyFill="1" applyBorder="1" applyAlignment="1">
      <alignment wrapText="1"/>
    </xf>
    <xf numFmtId="0" fontId="7" fillId="11" borderId="1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3"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/>
      </font>
      <fill>
        <patternFill>
          <bgColor rgb="FF00B050"/>
        </patternFill>
      </fill>
    </dxf>
    <dxf>
      <font>
        <b/>
        <i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.enriquez/Desktop/Plantilla%20HTML%20(Seller)%20v2.2.2%20NU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Destacados"/>
    </sheetNames>
    <sheetDataSet>
      <sheetData sheetId="0">
        <row r="10">
          <cell r="XEQ10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S292"/>
  <sheetViews>
    <sheetView zoomScale="80" zoomScaleNormal="80" workbookViewId="0">
      <pane ySplit="1" topLeftCell="A2" activePane="bottomLeft" state="frozen"/>
      <selection pane="bottomLeft" activeCell="B3" sqref="B3"/>
    </sheetView>
  </sheetViews>
  <sheetFormatPr defaultColWidth="11.42578125" defaultRowHeight="15" x14ac:dyDescent="0.25"/>
  <cols>
    <col min="1" max="1" width="27" style="2" customWidth="1"/>
    <col min="2" max="2" width="50" style="2" customWidth="1"/>
    <col min="3" max="3" width="63" style="2" customWidth="1"/>
    <col min="4" max="4" width="42" style="2" customWidth="1"/>
    <col min="5" max="5" width="11.42578125" style="2"/>
    <col min="6" max="6" width="9.7109375" style="2" customWidth="1"/>
    <col min="7" max="7" width="7.42578125" style="2" customWidth="1"/>
    <col min="8" max="16351" width="11.42578125" style="2"/>
    <col min="16352" max="16381" width="11.42578125" style="2" customWidth="1"/>
    <col min="16382" max="16384" width="11.42578125" style="2"/>
  </cols>
  <sheetData>
    <row r="1" spans="1:84 16353:16373" ht="30" customHeight="1" thickBot="1" x14ac:dyDescent="0.3">
      <c r="A1" s="26" t="s">
        <v>25</v>
      </c>
      <c r="B1" s="27" t="s">
        <v>0</v>
      </c>
      <c r="C1" s="1" t="s">
        <v>9</v>
      </c>
      <c r="D1" s="17" t="s">
        <v>24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XEN1" s="9"/>
      <c r="XEO1" s="88" t="s">
        <v>17</v>
      </c>
      <c r="XEP1" s="88"/>
      <c r="XEQ1" s="10" t="s">
        <v>22</v>
      </c>
      <c r="XER1" s="11" t="s">
        <v>21</v>
      </c>
      <c r="XES1" s="16" t="s">
        <v>23</v>
      </c>
    </row>
    <row r="2" spans="1:84 16353:16373" ht="37.5" customHeight="1" thickBot="1" x14ac:dyDescent="0.3">
      <c r="A2" s="24" t="s">
        <v>27</v>
      </c>
      <c r="B2" s="25"/>
      <c r="C2" s="37" t="str">
        <f>IF(B2="","Campo para ubicar el logo de la marca o una imagen característica del producto. (pegar en esta celda la URL de la imagen)",IF(IFERROR(LEN(B2)-IFERROR(SEARCH(".jpg",B2,1),IFERROR(SEARCH(".png",B2,1),SEARCH(".gif",B2,1))),"Error")=3,"URL Ok","El formato de la imagen debe ser en jpg, png o gif"))</f>
        <v>Campo para ubicar el logo de la marca o una imagen característica del producto. (pegar en esta celda la URL de la imagen)</v>
      </c>
      <c r="D2" s="39" t="str">
        <f>IF(XES2=0,"",IF(XES2&lt;150,"Llevas: "&amp;XES2&amp;" - te recomendamos otras: "&amp;150-XES2&amp;" palabras","Has cumplido con el mínimo de palabras"))</f>
        <v/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XEN2" s="3" t="s">
        <v>1</v>
      </c>
      <c r="XEO2" s="12" t="s">
        <v>12</v>
      </c>
      <c r="XEP2" s="12" t="s">
        <v>15</v>
      </c>
      <c r="XEQ2" s="32" t="str">
        <f t="shared" ref="XEQ2:XEQ8" si="0">IF(B2="","",XEO2&amp;B2&amp;XEP2)</f>
        <v/>
      </c>
      <c r="XER2" s="14"/>
      <c r="XES2" s="34">
        <f>IF(LEN(TRIM(B4))=0,0,LEN(TRIM(B4))-LEN(SUBSTITUTE(B4," ",""))+1)+IF(LEN(TRIM(B5))=0,0,LEN(TRIM(B5))-LEN(SUBSTITUTE(B5," ",""))+1)+IF(LEN(TRIM(B7))=0,0,LEN(TRIM(B7))-LEN(SUBSTITUTE(B7," ",""))+1)</f>
        <v>0</v>
      </c>
    </row>
    <row r="3" spans="1:84 16353:16373" ht="37.5" customHeight="1" x14ac:dyDescent="0.25">
      <c r="A3" s="20" t="s">
        <v>2</v>
      </c>
      <c r="B3" s="19"/>
      <c r="C3" s="5" t="str">
        <f>IF(B3="","Título, puede ser el mismo nombre del producto.",IF(IF(LEN(TRIM(B3))=0,0,LEN(TRIM(B3))-LEN(SUBSTITUTE(B3," ",""))+1)&gt;15,"El Titulo es muy Largo","Nombre OK"))</f>
        <v>Título, puede ser el mismo nombre del producto.</v>
      </c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XEN3" s="4" t="s">
        <v>2</v>
      </c>
      <c r="XEO3" s="12" t="s">
        <v>10</v>
      </c>
      <c r="XEP3" s="12" t="s">
        <v>13</v>
      </c>
      <c r="XEQ3" s="32" t="str">
        <f t="shared" si="0"/>
        <v/>
      </c>
      <c r="XER3" s="13"/>
      <c r="XES3" s="28" t="s">
        <v>26</v>
      </c>
    </row>
    <row r="4" spans="1:84 16353:16373" ht="37.5" customHeight="1" x14ac:dyDescent="0.25">
      <c r="A4" s="20" t="s">
        <v>5</v>
      </c>
      <c r="B4" s="19"/>
      <c r="C4" s="5" t="str">
        <f>IF(AND(B4="",B5="",B7=""),"En un párrafo llamativo habla sobre las características especiales de tu producto.",IF(XER10&gt;149,"Se Ha cumplido con el mínimo de palabras","Aún puedes escribir un poco más"))</f>
        <v>En un párrafo llamativo habla sobre las características especiales de tu producto.</v>
      </c>
      <c r="D4" s="7" t="s">
        <v>65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XEN4" s="4" t="s">
        <v>5</v>
      </c>
      <c r="XEO4" s="12" t="s">
        <v>11</v>
      </c>
      <c r="XEP4" s="12" t="s">
        <v>14</v>
      </c>
      <c r="XEQ4" s="32" t="str">
        <f>IF(B4="","",XEO4&amp;XES4&amp;XEP4)</f>
        <v/>
      </c>
      <c r="XER4" s="35">
        <f>IF(LEN(TRIM(B4))=0,0,LEN(TRIM(B4))-LEN(SUBSTITUTE(B4," ",""))+1)</f>
        <v>0</v>
      </c>
      <c r="XES4" s="30" t="str">
        <f>IF(B4="","",SUBSTITUTE(B4,CHAR(10)," "))</f>
        <v/>
      </c>
    </row>
    <row r="5" spans="1:84 16353:16373" ht="37.5" customHeight="1" x14ac:dyDescent="0.25">
      <c r="A5" s="20" t="s">
        <v>6</v>
      </c>
      <c r="B5" s="19"/>
      <c r="C5" s="5" t="str">
        <f>IF(B5="","Este es el espacio donde puedes hablar de la marca y/o más detalles que hacen a tu producto especial.",IF(XER10&gt;149,"Se Ha cumplido con el mínimo de palabras","Aún puedes escribir un poco más"))</f>
        <v>Este es el espacio donde puedes hablar de la marca y/o más detalles que hacen a tu producto especial.</v>
      </c>
      <c r="D5" s="7" t="s">
        <v>66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XEN5" s="4" t="s">
        <v>6</v>
      </c>
      <c r="XEO5" s="12" t="s">
        <v>11</v>
      </c>
      <c r="XEP5" s="12" t="s">
        <v>14</v>
      </c>
      <c r="XEQ5" s="32" t="str">
        <f>IF(B5="","",XEO5&amp;XES5&amp;XEP5)</f>
        <v/>
      </c>
      <c r="XER5" s="35">
        <f>IF(LEN(TRIM(B5))=0,0,LEN(TRIM(B5))-LEN(SUBSTITUTE(B5," ",""))+1)</f>
        <v>0</v>
      </c>
      <c r="XES5" s="30" t="str">
        <f>IF(B5="","",SUBSTITUTE(B5,CHAR(10)," "))</f>
        <v/>
      </c>
    </row>
    <row r="6" spans="1:84 16353:16373" ht="37.5" customHeight="1" x14ac:dyDescent="0.25">
      <c r="A6" s="20" t="s">
        <v>28</v>
      </c>
      <c r="B6" s="18"/>
      <c r="C6" s="5" t="str">
        <f>IF(B6="","Imagen descriptiva del producto o complementaria de este. (pegar en esta celda la URL de la imagen)",IF(IFERROR(LEN(B6)-IFERROR(SEARCH(".jpg",B6,1),IFERROR(SEARCH(".png",B6,1),SEARCH(".gif",B6,1))),"Error")=3,"URL Ok","El formato de la imagen debe ser en jpg, png o gif"))</f>
        <v>Imagen descriptiva del producto o complementaria de este. (pegar en esta celda la URL de la imagen)</v>
      </c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XEN6" s="4" t="s">
        <v>3</v>
      </c>
      <c r="XEO6" s="12" t="s">
        <v>12</v>
      </c>
      <c r="XEP6" s="12" t="s">
        <v>15</v>
      </c>
      <c r="XEQ6" s="32" t="str">
        <f t="shared" si="0"/>
        <v/>
      </c>
      <c r="XER6" s="13"/>
      <c r="XES6" s="29"/>
    </row>
    <row r="7" spans="1:84 16353:16373" ht="37.5" customHeight="1" thickBot="1" x14ac:dyDescent="0.3">
      <c r="A7" s="20" t="s">
        <v>7</v>
      </c>
      <c r="B7" s="19"/>
      <c r="C7" s="5" t="str">
        <f>IF(B7="","Si deseas agregar más información sobre tu producto puedes complementarlo en este párrafo.",IF(XER10&gt;149,"Se Ha cumplido con el mínimo de palabras","NO se ha cumplido con el mínimo de palabras"))</f>
        <v>Si deseas agregar más información sobre tu producto puedes complementarlo en este párrafo.</v>
      </c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XEN7" s="4" t="s">
        <v>7</v>
      </c>
      <c r="XEO7" s="12" t="s">
        <v>11</v>
      </c>
      <c r="XEP7" s="12" t="s">
        <v>14</v>
      </c>
      <c r="XEQ7" s="32" t="str">
        <f>IF(B7="","",XEO7&amp;XES7&amp;XEP7)</f>
        <v/>
      </c>
      <c r="XER7" s="35">
        <f>IF(LEN(TRIM(B7))=0,0,LEN(TRIM(B7))-LEN(SUBSTITUTE(B7," ",""))+1)</f>
        <v>0</v>
      </c>
      <c r="XES7" s="31" t="str">
        <f>IF(B7="","",SUBSTITUTE(B7,CHAR(10)," "))</f>
        <v/>
      </c>
    </row>
    <row r="8" spans="1:84 16353:16373" ht="37.5" customHeight="1" x14ac:dyDescent="0.25">
      <c r="A8" s="20" t="s">
        <v>29</v>
      </c>
      <c r="B8" s="18"/>
      <c r="C8" s="5" t="str">
        <f>IF(B8="","Imagen descriptiva del producto o complementaria de este. (pegar en esta celda la URL de la imagen)",IF(IFERROR(LEN(B8)-IFERROR(SEARCH(".jpg",B8,1),IFERROR(SEARCH(".png",B8,1),SEARCH(".gif",B8,1))),"Error")=3,"URL Ok","El formato de la imagen debe ser en jpg, png o gif"))</f>
        <v>Imagen descriptiva del producto o complementaria de este. (pegar en esta celda la URL de la imagen)</v>
      </c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XEN8" s="4" t="s">
        <v>3</v>
      </c>
      <c r="XEO8" s="12" t="s">
        <v>12</v>
      </c>
      <c r="XEP8" s="12" t="s">
        <v>15</v>
      </c>
      <c r="XEQ8" s="32" t="str">
        <f t="shared" si="0"/>
        <v/>
      </c>
      <c r="XER8" s="14"/>
    </row>
    <row r="9" spans="1:84 16353:16373" ht="37.5" customHeight="1" thickBot="1" x14ac:dyDescent="0.3">
      <c r="A9" s="21" t="s">
        <v>4</v>
      </c>
      <c r="B9" s="22"/>
      <c r="C9" s="38" t="str">
        <f>IF(B9="","Si tienes algún video donde muestre el funcionamiento del producto pon acá el enlace de este.",IF(IFERROR(SEARCH("youtube.com",B9,1),"Error")=13,"URL del video Ok","Hay un error en la URL del video, recuerde que este debe ser tomado de Youtube"))</f>
        <v>Si tienes algún video donde muestre el funcionamiento del producto pon acá el enlace de este.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XEN9" s="4" t="s">
        <v>4</v>
      </c>
      <c r="XEO9" s="12" t="s">
        <v>19</v>
      </c>
      <c r="XEP9" s="12" t="s">
        <v>16</v>
      </c>
      <c r="XEQ9" s="32" t="str">
        <f>IF(B9="","",XEO9&amp;RIGHT(B9,LEN(B9)-SEARCH("=",B9,1))&amp;XEP9)</f>
        <v/>
      </c>
      <c r="XER9" s="14"/>
    </row>
    <row r="10" spans="1:84 16353:16373" ht="33.75" customHeight="1" thickBot="1" x14ac:dyDescent="0.3">
      <c r="A10" s="23" t="s">
        <v>8</v>
      </c>
      <c r="B10" s="40" t="str">
        <f>XDY10</f>
        <v/>
      </c>
      <c r="C10" s="8" t="s">
        <v>20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XDY10" s="73" t="str">
        <f>SUBSTITUTE(XDZ10,"Ú","&amp;Uacute;")</f>
        <v/>
      </c>
      <c r="XDZ10" s="73" t="str">
        <f>SUBSTITUTE(XEA10,"Ó","&amp;Oacute;")</f>
        <v/>
      </c>
      <c r="XEA10" s="73" t="str">
        <f>SUBSTITUTE(XEB10,"Í","&amp;Iacute;")</f>
        <v/>
      </c>
      <c r="XEB10" s="73" t="str">
        <f>SUBSTITUTE(XEC10,"É","&amp;Eacute;")</f>
        <v/>
      </c>
      <c r="XEC10" s="73" t="str">
        <f>SUBSTITUTE(XED10,"Á","&amp;Aacute;")</f>
        <v/>
      </c>
      <c r="XED10" s="73" t="str">
        <f>SUBSTITUTE(XEE10,"Ñ","&amp;Ntilde;")</f>
        <v/>
      </c>
      <c r="XEE10" s="73" t="str">
        <f>SUBSTITUTE(XEF10,"ñ","&amp;ntilde;")</f>
        <v/>
      </c>
      <c r="XEF10" s="73" t="str">
        <f>SUBSTITUTE(XEG10,"ú","&amp;uacute;")</f>
        <v/>
      </c>
      <c r="XEG10" s="73" t="str">
        <f>SUBSTITUTE(XEH10,"ó","&amp;oacute;")</f>
        <v/>
      </c>
      <c r="XEH10" s="73" t="str">
        <f>SUBSTITUTE(XEI10,"í","&amp;iacute;")</f>
        <v/>
      </c>
      <c r="XEI10" s="73" t="str">
        <f>SUBSTITUTE(XEJ10,"é","&amp;eacute;")</f>
        <v/>
      </c>
      <c r="XEJ10" s="73" t="str">
        <f>SUBSTITUTE(Codigo_HTML,"á","&amp;aacute;")</f>
        <v/>
      </c>
      <c r="XEK10" s="73"/>
      <c r="XEL10" s="73"/>
      <c r="XEM10" s="73"/>
      <c r="XEN10" s="15"/>
      <c r="XEO10" s="89" t="s">
        <v>18</v>
      </c>
      <c r="XEP10" s="89"/>
      <c r="XEQ10" s="33" t="str">
        <f>IF(AND(XEQ5="",XEQ7=""),XEQ2&amp;XEQ3&amp;XEQ4&amp;XEQ6&amp;XEQ8&amp;XEQ9,IF(XEQ7="",XEQ2&amp;XEQ3&amp;XEQ4&amp;XEQ6&amp;XEQ5&amp;XEQ8&amp;XEQ9,XEQ2&amp;XEQ3&amp;XEQ4&amp;XEQ5&amp;XEQ6&amp;XEQ7&amp;XEQ8&amp;XEQ9))</f>
        <v/>
      </c>
      <c r="XER10" s="36">
        <f>SUM(XER4:XER7)</f>
        <v>0</v>
      </c>
    </row>
    <row r="11" spans="1:84 16353:1637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</row>
    <row r="12" spans="1:84 16353:16373" x14ac:dyDescent="0.25">
      <c r="A12" s="6"/>
      <c r="B12" s="6"/>
      <c r="C12" s="6"/>
      <c r="D12" s="6"/>
      <c r="E12" s="6"/>
      <c r="F12" s="6"/>
      <c r="G12" s="6"/>
      <c r="H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</row>
    <row r="13" spans="1:84 16353:16373" x14ac:dyDescent="0.25">
      <c r="A13" s="6"/>
      <c r="B13" s="6"/>
      <c r="C13" s="6"/>
      <c r="D13" s="6"/>
      <c r="E13" s="6"/>
      <c r="F13" s="6"/>
      <c r="G13" s="6"/>
      <c r="H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</row>
    <row r="14" spans="1:84 16353:16373" x14ac:dyDescent="0.25">
      <c r="A14" s="6"/>
      <c r="B14" s="6"/>
      <c r="C14" s="6"/>
      <c r="D14" s="6"/>
      <c r="E14" s="6"/>
      <c r="F14" s="6"/>
      <c r="G14" s="6"/>
      <c r="H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</row>
    <row r="15" spans="1:84 16353:16373" x14ac:dyDescent="0.25">
      <c r="A15" s="6"/>
      <c r="B15" s="6"/>
      <c r="C15" s="6"/>
      <c r="D15" s="6"/>
      <c r="E15" s="6"/>
      <c r="F15" s="6"/>
      <c r="G15" s="6"/>
      <c r="H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</row>
    <row r="16" spans="1:84 16353:16373" x14ac:dyDescent="0.25">
      <c r="A16" s="6"/>
      <c r="B16" s="6"/>
      <c r="C16" s="6"/>
      <c r="D16" s="6"/>
      <c r="E16" s="6"/>
      <c r="F16" s="6"/>
      <c r="G16" s="6"/>
      <c r="H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</row>
    <row r="17" spans="1:84" x14ac:dyDescent="0.25">
      <c r="A17" s="6"/>
      <c r="B17" s="6"/>
      <c r="C17" s="6"/>
      <c r="D17" s="6"/>
      <c r="E17" s="6"/>
      <c r="F17" s="6"/>
      <c r="G17" s="6"/>
      <c r="H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84" x14ac:dyDescent="0.25">
      <c r="A18" s="6"/>
      <c r="B18" s="6"/>
      <c r="C18" s="6"/>
      <c r="D18" s="6"/>
      <c r="E18" s="6"/>
      <c r="F18" s="6"/>
      <c r="G18" s="6"/>
      <c r="H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</row>
    <row r="19" spans="1:84" x14ac:dyDescent="0.25">
      <c r="A19" s="6"/>
      <c r="B19" s="6"/>
      <c r="C19" s="6"/>
      <c r="D19" s="6"/>
      <c r="E19" s="6"/>
      <c r="F19" s="6"/>
      <c r="G19" s="6"/>
      <c r="H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</row>
    <row r="20" spans="1:84" x14ac:dyDescent="0.25">
      <c r="A20" s="6"/>
      <c r="B20" s="6"/>
      <c r="C20" s="6"/>
      <c r="D20" s="6"/>
      <c r="E20" s="6"/>
      <c r="F20" s="6"/>
      <c r="G20" s="6"/>
      <c r="H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</row>
    <row r="21" spans="1:84" x14ac:dyDescent="0.25">
      <c r="A21" s="6"/>
      <c r="B21" s="6"/>
      <c r="C21" s="6"/>
      <c r="D21" s="6"/>
      <c r="E21" s="6"/>
      <c r="F21" s="6"/>
      <c r="G21" s="6"/>
      <c r="H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spans="1:84" x14ac:dyDescent="0.25">
      <c r="A22" s="6"/>
      <c r="B22" s="6"/>
      <c r="C22" s="6"/>
      <c r="D22" s="6"/>
      <c r="E22" s="6"/>
      <c r="F22" s="6"/>
      <c r="G22" s="6"/>
      <c r="H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</row>
    <row r="23" spans="1:84" x14ac:dyDescent="0.25">
      <c r="A23" s="6"/>
      <c r="B23" s="6"/>
      <c r="C23" s="6"/>
      <c r="D23" s="6"/>
      <c r="E23" s="6"/>
      <c r="F23" s="6"/>
      <c r="G23" s="6"/>
      <c r="H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pans="1:84" x14ac:dyDescent="0.25">
      <c r="A24" s="6"/>
      <c r="B24" s="6"/>
      <c r="C24" s="6"/>
      <c r="D24" s="6"/>
      <c r="E24" s="6"/>
      <c r="F24" s="6"/>
      <c r="G24" s="6"/>
      <c r="H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</row>
    <row r="25" spans="1:84" x14ac:dyDescent="0.25">
      <c r="A25" s="6"/>
      <c r="B25" s="6"/>
      <c r="C25" s="6"/>
      <c r="D25" s="6"/>
      <c r="E25" s="6"/>
      <c r="F25" s="6"/>
      <c r="G25" s="6"/>
      <c r="H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84" x14ac:dyDescent="0.25">
      <c r="A26" s="6"/>
      <c r="B26" s="6"/>
      <c r="C26" s="6"/>
      <c r="D26" s="6"/>
      <c r="E26" s="6"/>
      <c r="F26" s="6"/>
      <c r="G26" s="6"/>
      <c r="H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:84" x14ac:dyDescent="0.25">
      <c r="A27" s="6"/>
      <c r="B27" s="6"/>
      <c r="C27" s="6"/>
      <c r="D27" s="6"/>
      <c r="E27" s="6"/>
      <c r="F27" s="6"/>
      <c r="G27" s="6"/>
      <c r="H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</row>
    <row r="28" spans="1:8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:8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</row>
    <row r="30" spans="1:8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</row>
    <row r="31" spans="1:8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</row>
    <row r="32" spans="1:8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</row>
    <row r="33" spans="1:8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</row>
    <row r="34" spans="1:8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</row>
    <row r="35" spans="1:8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</row>
    <row r="36" spans="1:8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</row>
    <row r="37" spans="1:8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</row>
    <row r="40" spans="1:8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</row>
    <row r="41" spans="1:8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</row>
    <row r="42" spans="1:8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  <row r="45" spans="1:8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</row>
    <row r="48" spans="1:84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  <row r="49" spans="1:84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84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</row>
    <row r="52" spans="1:84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</row>
    <row r="56" spans="1:84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</row>
    <row r="64" spans="1:84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</row>
    <row r="67" spans="1:84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</row>
    <row r="68" spans="1:84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</row>
    <row r="69" spans="1:84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</row>
    <row r="75" spans="1:8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</row>
    <row r="76" spans="1:84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</row>
    <row r="77" spans="1:84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</row>
    <row r="79" spans="1:8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</row>
    <row r="80" spans="1:84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  <row r="81" spans="1:8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</row>
    <row r="82" spans="1:84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</row>
    <row r="83" spans="1:84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</row>
    <row r="84" spans="1:84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</row>
    <row r="85" spans="1:8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</row>
    <row r="86" spans="1:8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</row>
    <row r="87" spans="1:8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</row>
    <row r="88" spans="1:8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</row>
    <row r="89" spans="1:8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</row>
    <row r="90" spans="1:8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</row>
    <row r="91" spans="1:8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</row>
    <row r="92" spans="1:8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</row>
    <row r="93" spans="1:8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</row>
    <row r="94" spans="1:8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</row>
    <row r="95" spans="1:8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</row>
    <row r="96" spans="1:8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</row>
    <row r="97" spans="1:84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</row>
    <row r="98" spans="1:84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</row>
    <row r="99" spans="1:84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</row>
    <row r="100" spans="1:84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</row>
    <row r="101" spans="1:84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</row>
    <row r="102" spans="1:8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</row>
    <row r="103" spans="1:8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</row>
    <row r="104" spans="1:84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</row>
    <row r="105" spans="1:84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</row>
    <row r="106" spans="1:8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</row>
    <row r="107" spans="1:8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</row>
    <row r="108" spans="1:84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</row>
    <row r="109" spans="1:84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</row>
    <row r="110" spans="1:8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</row>
    <row r="111" spans="1:84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</row>
    <row r="112" spans="1:8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</row>
    <row r="113" spans="1:8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1:8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1:8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1:8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1:8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1:84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1:84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1:84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1:84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1:84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1:84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1:84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1:84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1:84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1:84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1:84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1:84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1:84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1:84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1:84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1:84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1:84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1:84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1:84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1:8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1:84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1:84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1:84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1:84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1:84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1:84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1:84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1:8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1:8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1:84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1:8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1:8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</row>
    <row r="150" spans="1:8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</row>
    <row r="151" spans="1:8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</row>
    <row r="152" spans="1:8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</row>
    <row r="153" spans="1:8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</row>
    <row r="154" spans="1:8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</row>
    <row r="155" spans="1:8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</row>
    <row r="156" spans="1:8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</row>
    <row r="157" spans="1:8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</row>
    <row r="158" spans="1:8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</row>
    <row r="159" spans="1:8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</row>
    <row r="160" spans="1:8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</row>
    <row r="161" spans="1:84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</row>
    <row r="162" spans="1:84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</row>
    <row r="163" spans="1:84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</row>
    <row r="164" spans="1:84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</row>
    <row r="165" spans="1:84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</row>
    <row r="166" spans="1:8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</row>
    <row r="167" spans="1:8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</row>
    <row r="168" spans="1:84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</row>
    <row r="169" spans="1:8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</row>
    <row r="170" spans="1:8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</row>
    <row r="171" spans="1:8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</row>
    <row r="172" spans="1:8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</row>
    <row r="173" spans="1:8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</row>
    <row r="174" spans="1:8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</row>
    <row r="175" spans="1:84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</row>
    <row r="176" spans="1:84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</row>
    <row r="177" spans="1:84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</row>
    <row r="178" spans="1:84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</row>
    <row r="179" spans="1:84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</row>
    <row r="180" spans="1:84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</row>
    <row r="181" spans="1:84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</row>
    <row r="182" spans="1:84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</row>
    <row r="183" spans="1:84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</row>
    <row r="184" spans="1:84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</row>
    <row r="185" spans="1:84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</row>
    <row r="186" spans="1:84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</row>
    <row r="187" spans="1:84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</row>
    <row r="188" spans="1:84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</row>
    <row r="189" spans="1:84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</row>
    <row r="190" spans="1:84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</row>
    <row r="191" spans="1:84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</row>
    <row r="192" spans="1:84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</row>
    <row r="193" spans="1:84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</row>
    <row r="194" spans="1:84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</row>
    <row r="195" spans="1:84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</row>
    <row r="196" spans="1:84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</row>
    <row r="197" spans="1:84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</row>
    <row r="198" spans="1:84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</row>
    <row r="199" spans="1:84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</row>
    <row r="200" spans="1:84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</row>
    <row r="201" spans="1:84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</row>
    <row r="202" spans="1:84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</row>
    <row r="203" spans="1:84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</row>
    <row r="204" spans="1:84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</row>
    <row r="205" spans="1:84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</row>
    <row r="206" spans="1:84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</row>
    <row r="207" spans="1:84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</row>
    <row r="208" spans="1:84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</row>
    <row r="209" spans="1:84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</row>
    <row r="210" spans="1:84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</row>
    <row r="211" spans="1:84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</row>
    <row r="212" spans="1:84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</row>
    <row r="213" spans="1:84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</row>
    <row r="214" spans="1:84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</row>
    <row r="215" spans="1:84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</row>
    <row r="216" spans="1:84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</row>
    <row r="217" spans="1:8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</row>
    <row r="218" spans="1:84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</row>
    <row r="219" spans="1:84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</row>
    <row r="220" spans="1:84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</row>
    <row r="221" spans="1:84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</row>
    <row r="222" spans="1:84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</row>
    <row r="223" spans="1:84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</row>
    <row r="224" spans="1:84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</row>
    <row r="225" spans="1:84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</row>
    <row r="226" spans="1:84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</row>
    <row r="227" spans="1:84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</row>
    <row r="228" spans="1:84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</row>
    <row r="229" spans="1:84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</row>
    <row r="230" spans="1:84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</row>
    <row r="231" spans="1:84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</row>
    <row r="232" spans="1:84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  <row r="233" spans="1:84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</row>
    <row r="234" spans="1:84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</row>
    <row r="235" spans="1:84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</row>
    <row r="236" spans="1:84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</row>
    <row r="237" spans="1:84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</row>
    <row r="238" spans="1:84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</row>
    <row r="239" spans="1:84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</row>
    <row r="240" spans="1:84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</row>
    <row r="241" spans="1:84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</row>
    <row r="242" spans="1:84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</row>
    <row r="243" spans="1:84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</row>
    <row r="244" spans="1:84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</row>
    <row r="245" spans="1:84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</row>
    <row r="246" spans="1:84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</row>
    <row r="247" spans="1:84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</row>
    <row r="248" spans="1:84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</row>
    <row r="249" spans="1:84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</row>
    <row r="250" spans="1:84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</row>
    <row r="251" spans="1:84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</row>
    <row r="252" spans="1:84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</row>
    <row r="253" spans="1:84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</row>
    <row r="254" spans="1:84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</row>
    <row r="255" spans="1:84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</row>
    <row r="256" spans="1:84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</row>
    <row r="257" spans="1:84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</row>
    <row r="258" spans="1:84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</row>
    <row r="259" spans="1:84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</row>
    <row r="260" spans="1:84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</row>
    <row r="261" spans="1:84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</row>
    <row r="262" spans="1:84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</row>
    <row r="263" spans="1:84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</row>
    <row r="264" spans="1:84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</row>
    <row r="265" spans="1:84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</row>
    <row r="266" spans="1:84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</row>
    <row r="267" spans="1:84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</row>
    <row r="268" spans="1:84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</row>
    <row r="269" spans="1:84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</row>
    <row r="270" spans="1:84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</row>
    <row r="271" spans="1:84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</row>
    <row r="272" spans="1:84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</row>
    <row r="273" spans="1:84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</row>
    <row r="274" spans="1:84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</row>
    <row r="275" spans="1:84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</row>
    <row r="276" spans="1:84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</row>
    <row r="277" spans="1:84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</row>
    <row r="278" spans="1:84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</row>
    <row r="279" spans="1:84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</row>
    <row r="280" spans="1:84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</row>
    <row r="281" spans="1:84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</row>
    <row r="282" spans="1:84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</row>
    <row r="283" spans="1:84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</row>
    <row r="284" spans="1:84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</row>
    <row r="285" spans="1:84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</row>
    <row r="286" spans="1:84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</row>
    <row r="287" spans="1:84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</row>
    <row r="288" spans="1:84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</row>
    <row r="289" spans="1:84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</row>
    <row r="290" spans="1:84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</row>
    <row r="291" spans="1:84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</row>
    <row r="292" spans="1:84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</row>
  </sheetData>
  <mergeCells count="2">
    <mergeCell ref="XEO1:XEP1"/>
    <mergeCell ref="XEO10:XEP10"/>
  </mergeCells>
  <conditionalFormatting sqref="C1 C9:C1048576 C7 C3:C5">
    <cfRule type="cellIs" dxfId="12" priority="10" operator="equal">
      <formula>"NO se ha cumplido con el mínimo de palabras"</formula>
    </cfRule>
    <cfRule type="cellIs" dxfId="11" priority="11" operator="equal">
      <formula>"Se Ha cumplido con el mínimo de palabras"</formula>
    </cfRule>
    <cfRule type="cellIs" dxfId="10" priority="12" operator="equal">
      <formula>"Nombre OK"</formula>
    </cfRule>
    <cfRule type="cellIs" dxfId="9" priority="13" operator="equal">
      <formula>"El Titulo es muy Largo"</formula>
    </cfRule>
    <cfRule type="cellIs" dxfId="8" priority="14" operator="equal">
      <formula>"El nombre es muy largo"</formula>
    </cfRule>
  </conditionalFormatting>
  <conditionalFormatting sqref="C2 C6 C8">
    <cfRule type="cellIs" dxfId="7" priority="4" operator="equal">
      <formula>"El formato de la imagen debe ser en jpg, png o gif"</formula>
    </cfRule>
    <cfRule type="cellIs" dxfId="6" priority="5" operator="equal">
      <formula>"URL Ok"</formula>
    </cfRule>
  </conditionalFormatting>
  <conditionalFormatting sqref="C9">
    <cfRule type="cellIs" dxfId="5" priority="2" operator="equal">
      <formula>"URL del video Ok"</formula>
    </cfRule>
    <cfRule type="cellIs" dxfId="4" priority="3" operator="equal">
      <formula>"Hay un error en la URL del video, recuerde que este debe ser tomado de Youtube"</formula>
    </cfRule>
  </conditionalFormatting>
  <conditionalFormatting sqref="D2">
    <cfRule type="cellIs" dxfId="3" priority="1" operator="equal">
      <formula>"Has cumplido con el mínimo de palabras"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V49"/>
  <sheetViews>
    <sheetView workbookViewId="0">
      <selection activeCell="D9" sqref="D9"/>
    </sheetView>
  </sheetViews>
  <sheetFormatPr defaultColWidth="11.42578125" defaultRowHeight="15" x14ac:dyDescent="0.25"/>
  <cols>
    <col min="1" max="1" width="11.42578125" style="41" customWidth="1"/>
    <col min="2" max="2" width="17.140625" style="41" customWidth="1"/>
    <col min="3" max="3" width="2.140625" style="41" customWidth="1"/>
    <col min="4" max="4" width="17.140625" style="41" customWidth="1"/>
    <col min="5" max="5" width="2.140625" style="41" customWidth="1"/>
    <col min="6" max="6" width="11.85546875" style="41" customWidth="1"/>
    <col min="7" max="20" width="11.42578125" style="41" customWidth="1"/>
    <col min="21" max="16384" width="11.42578125" style="41"/>
  </cols>
  <sheetData>
    <row r="1" spans="1:20 16366:16376" ht="7.5" customHeight="1" x14ac:dyDescent="0.25">
      <c r="A1" s="48"/>
      <c r="B1" s="48"/>
      <c r="C1" s="48"/>
      <c r="D1" s="48"/>
      <c r="E1" s="51"/>
      <c r="F1" s="48"/>
      <c r="G1" s="48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 16366:16376" x14ac:dyDescent="0.25">
      <c r="A2" s="48"/>
      <c r="B2" s="48"/>
      <c r="C2" s="48"/>
      <c r="D2" s="54" t="s">
        <v>64</v>
      </c>
      <c r="E2" s="48"/>
      <c r="F2" s="48"/>
      <c r="G2" s="4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XEL2" s="41" t="s">
        <v>33</v>
      </c>
    </row>
    <row r="3" spans="1:20 16366:16376" ht="22.5" customHeight="1" x14ac:dyDescent="0.25">
      <c r="A3" s="48"/>
      <c r="B3" s="48"/>
      <c r="C3" s="49" t="s">
        <v>42</v>
      </c>
      <c r="D3" s="57"/>
      <c r="E3" s="49" t="s">
        <v>42</v>
      </c>
      <c r="F3" s="48"/>
      <c r="G3" s="4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XEM3" s="43" t="s">
        <v>30</v>
      </c>
      <c r="XEN3" s="43" t="str">
        <f>IF(D3="","",D3)</f>
        <v/>
      </c>
      <c r="XEO3" s="43" t="s">
        <v>31</v>
      </c>
    </row>
    <row r="4" spans="1:20 16366:16376" ht="7.5" customHeight="1" x14ac:dyDescent="0.25">
      <c r="A4" s="48"/>
      <c r="B4" s="48"/>
      <c r="C4" s="49" t="s">
        <v>42</v>
      </c>
      <c r="D4" s="48"/>
      <c r="E4" s="52" t="s">
        <v>42</v>
      </c>
      <c r="F4" s="48"/>
      <c r="G4" s="4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XEN4" s="42" t="str">
        <f>IF(XEN3="","",XEM3&amp;XEN3&amp;XEO3)</f>
        <v/>
      </c>
    </row>
    <row r="5" spans="1:20 16366:16376" ht="15.75" thickBot="1" x14ac:dyDescent="0.3">
      <c r="A5" s="49" t="s">
        <v>42</v>
      </c>
      <c r="B5" s="56">
        <v>1</v>
      </c>
      <c r="C5" s="49" t="s">
        <v>42</v>
      </c>
      <c r="D5" s="56">
        <v>2</v>
      </c>
      <c r="E5" s="49" t="s">
        <v>42</v>
      </c>
      <c r="F5" s="59"/>
      <c r="G5" s="49" t="s">
        <v>42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XEM5" s="46" t="s">
        <v>67</v>
      </c>
    </row>
    <row r="6" spans="1:20 16366:16376" x14ac:dyDescent="0.25">
      <c r="A6" s="49" t="s">
        <v>42</v>
      </c>
      <c r="B6" s="47" t="s">
        <v>3</v>
      </c>
      <c r="C6" s="49" t="s">
        <v>42</v>
      </c>
      <c r="D6" s="47" t="s">
        <v>3</v>
      </c>
      <c r="E6" s="49" t="s">
        <v>42</v>
      </c>
      <c r="F6" s="59"/>
      <c r="G6" s="49" t="s">
        <v>42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XEL6" s="62">
        <v>1</v>
      </c>
      <c r="XEM6" s="63"/>
      <c r="XEN6" s="64"/>
      <c r="XEP6" s="62">
        <v>2</v>
      </c>
      <c r="XEQ6" s="63"/>
      <c r="XER6" s="64"/>
      <c r="XET6"/>
      <c r="XEU6"/>
      <c r="XEV6"/>
    </row>
    <row r="7" spans="1:20 16366:16376" ht="22.5" customHeight="1" x14ac:dyDescent="0.25">
      <c r="A7" s="49" t="s">
        <v>42</v>
      </c>
      <c r="B7" s="58"/>
      <c r="C7" s="49" t="s">
        <v>42</v>
      </c>
      <c r="D7" s="58"/>
      <c r="E7" s="49" t="s">
        <v>42</v>
      </c>
      <c r="F7" s="59"/>
      <c r="G7" s="49" t="s">
        <v>42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XEL7" s="65" t="s">
        <v>36</v>
      </c>
      <c r="XEM7" s="61" t="str">
        <f>IF(B7="","",B7)</f>
        <v/>
      </c>
      <c r="XEN7" s="66" t="s">
        <v>41</v>
      </c>
      <c r="XEP7" s="65" t="s">
        <v>36</v>
      </c>
      <c r="XEQ7" s="70" t="str">
        <f>IF(D7="","",D7)</f>
        <v/>
      </c>
      <c r="XER7" s="66" t="s">
        <v>41</v>
      </c>
      <c r="XET7"/>
      <c r="XEU7"/>
      <c r="XEV7"/>
    </row>
    <row r="8" spans="1:20 16366:16376" x14ac:dyDescent="0.25">
      <c r="A8" s="49" t="s">
        <v>42</v>
      </c>
      <c r="B8" s="47" t="s">
        <v>2</v>
      </c>
      <c r="C8" s="49" t="s">
        <v>42</v>
      </c>
      <c r="D8" s="47" t="s">
        <v>2</v>
      </c>
      <c r="E8" s="49" t="s">
        <v>42</v>
      </c>
      <c r="F8" s="59"/>
      <c r="G8" s="49" t="s">
        <v>42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XEL8" s="65" t="s">
        <v>34</v>
      </c>
      <c r="XEM8" s="60" t="str">
        <f>IF(B9="","",B9)</f>
        <v/>
      </c>
      <c r="XEN8" s="66" t="s">
        <v>35</v>
      </c>
      <c r="XEP8" s="65" t="s">
        <v>34</v>
      </c>
      <c r="XEQ8" s="60" t="str">
        <f>IF(D9="","",D9)</f>
        <v/>
      </c>
      <c r="XER8" s="66" t="s">
        <v>35</v>
      </c>
      <c r="XET8"/>
      <c r="XEU8"/>
      <c r="XEV8"/>
    </row>
    <row r="9" spans="1:20 16366:16376" ht="22.5" customHeight="1" x14ac:dyDescent="0.25">
      <c r="A9" s="49" t="s">
        <v>42</v>
      </c>
      <c r="B9" s="58"/>
      <c r="C9" s="49" t="s">
        <v>42</v>
      </c>
      <c r="D9" s="58"/>
      <c r="E9" s="49" t="s">
        <v>42</v>
      </c>
      <c r="F9" s="59"/>
      <c r="G9" s="49" t="s">
        <v>42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XEL9" s="65" t="s">
        <v>43</v>
      </c>
      <c r="XEM9" s="60" t="str">
        <f>IF(B11="","",B11)</f>
        <v/>
      </c>
      <c r="XEN9" s="66" t="s">
        <v>37</v>
      </c>
      <c r="XEP9" s="65" t="s">
        <v>43</v>
      </c>
      <c r="XEQ9" s="60" t="str">
        <f>IF(D11="","",D11)</f>
        <v/>
      </c>
      <c r="XER9" s="66" t="s">
        <v>37</v>
      </c>
      <c r="XET9"/>
      <c r="XEU9"/>
      <c r="XEV9"/>
    </row>
    <row r="10" spans="1:20 16366:16376" ht="15.75" thickBot="1" x14ac:dyDescent="0.3">
      <c r="A10" s="49" t="s">
        <v>42</v>
      </c>
      <c r="B10" s="47" t="s">
        <v>21</v>
      </c>
      <c r="C10" s="49" t="s">
        <v>42</v>
      </c>
      <c r="D10" s="47" t="s">
        <v>21</v>
      </c>
      <c r="E10" s="49" t="s">
        <v>42</v>
      </c>
      <c r="F10" s="59"/>
      <c r="G10" s="49" t="s">
        <v>42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XEL10" s="67"/>
      <c r="XEM10" s="68" t="str">
        <f>IF(AND(XEM7="",XEM8="",XEM9=""),"",XEL7&amp;XEM7&amp;XEN7&amp;XEL8&amp;XEM8&amp;XEN8&amp;XEL9&amp;XEM9&amp;XEN9)</f>
        <v/>
      </c>
      <c r="XEN10" s="69"/>
      <c r="XEO10" s="44"/>
      <c r="XEP10" s="71"/>
      <c r="XEQ10" s="68" t="str">
        <f>IF(AND(XEQ7="",XEQ8="",XEQ9=""),"",XEP7&amp;XEQ7&amp;XER7&amp;XEP8&amp;XEQ8&amp;XER8&amp;XEP9&amp;XEQ9&amp;XER9)</f>
        <v/>
      </c>
      <c r="XER10" s="69"/>
      <c r="XES10" s="44"/>
      <c r="XET10"/>
      <c r="XEU10"/>
      <c r="XEV10"/>
    </row>
    <row r="11" spans="1:20 16366:16376" ht="22.5" customHeight="1" x14ac:dyDescent="0.25">
      <c r="A11" s="49" t="s">
        <v>42</v>
      </c>
      <c r="B11" s="58"/>
      <c r="C11" s="49" t="s">
        <v>42</v>
      </c>
      <c r="D11" s="58"/>
      <c r="E11" s="49" t="s">
        <v>42</v>
      </c>
      <c r="F11" s="59"/>
      <c r="G11" s="49" t="s">
        <v>42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XET11"/>
      <c r="XEU11"/>
      <c r="XEV11"/>
    </row>
    <row r="12" spans="1:20 16366:16376" ht="11.25" customHeight="1" x14ac:dyDescent="0.25">
      <c r="A12" s="49" t="s">
        <v>42</v>
      </c>
      <c r="B12" s="48"/>
      <c r="C12" s="49" t="s">
        <v>42</v>
      </c>
      <c r="D12" s="48"/>
      <c r="E12" s="49" t="s">
        <v>42</v>
      </c>
      <c r="F12" s="59"/>
      <c r="G12" s="49" t="s">
        <v>42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XEM12" s="46" t="s">
        <v>67</v>
      </c>
      <c r="XET12"/>
      <c r="XEU12"/>
      <c r="XEV12"/>
    </row>
    <row r="13" spans="1:20 16366:16376" x14ac:dyDescent="0.25">
      <c r="A13" s="49" t="s">
        <v>42</v>
      </c>
      <c r="B13" s="56">
        <v>4</v>
      </c>
      <c r="C13" s="55" t="s">
        <v>42</v>
      </c>
      <c r="D13" s="56">
        <v>5</v>
      </c>
      <c r="E13" s="55" t="s">
        <v>42</v>
      </c>
      <c r="F13" s="59"/>
      <c r="G13" s="49" t="s">
        <v>42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XET13"/>
      <c r="XEU13"/>
      <c r="XEV13"/>
    </row>
    <row r="14" spans="1:20 16366:16376" ht="15.75" thickBot="1" x14ac:dyDescent="0.3">
      <c r="A14" s="49" t="s">
        <v>42</v>
      </c>
      <c r="B14" s="47" t="s">
        <v>3</v>
      </c>
      <c r="C14" s="49" t="s">
        <v>42</v>
      </c>
      <c r="D14" s="47" t="s">
        <v>3</v>
      </c>
      <c r="E14" s="49" t="s">
        <v>42</v>
      </c>
      <c r="F14" s="59"/>
      <c r="G14" s="49" t="s">
        <v>42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XET14"/>
      <c r="XEU14"/>
      <c r="XEV14"/>
    </row>
    <row r="15" spans="1:20 16366:16376" ht="22.5" customHeight="1" x14ac:dyDescent="0.25">
      <c r="A15" s="49" t="s">
        <v>42</v>
      </c>
      <c r="B15" s="58"/>
      <c r="C15" s="49" t="s">
        <v>42</v>
      </c>
      <c r="D15" s="58"/>
      <c r="E15" s="49" t="s">
        <v>42</v>
      </c>
      <c r="F15" s="59"/>
      <c r="G15" s="49" t="s">
        <v>42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XEL15" s="62">
        <v>4</v>
      </c>
      <c r="XEM15" s="63"/>
      <c r="XEN15" s="64"/>
      <c r="XEP15" s="62">
        <v>5</v>
      </c>
      <c r="XEQ15" s="63"/>
      <c r="XER15" s="64"/>
      <c r="XET15"/>
      <c r="XEU15"/>
      <c r="XEV15"/>
    </row>
    <row r="16" spans="1:20 16366:16376" x14ac:dyDescent="0.25">
      <c r="A16" s="49" t="s">
        <v>42</v>
      </c>
      <c r="B16" s="47" t="s">
        <v>2</v>
      </c>
      <c r="C16" s="49" t="s">
        <v>42</v>
      </c>
      <c r="D16" s="47" t="s">
        <v>2</v>
      </c>
      <c r="E16" s="49" t="s">
        <v>42</v>
      </c>
      <c r="F16" s="59"/>
      <c r="G16" s="49" t="s">
        <v>42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XEL16" s="65" t="s">
        <v>36</v>
      </c>
      <c r="XEM16" s="70" t="str">
        <f>IF(B15="","",B15)</f>
        <v/>
      </c>
      <c r="XEN16" s="66" t="s">
        <v>41</v>
      </c>
      <c r="XEP16" s="65" t="s">
        <v>36</v>
      </c>
      <c r="XEQ16" s="70" t="str">
        <f>IF(D15="","",D15)</f>
        <v/>
      </c>
      <c r="XER16" s="66" t="s">
        <v>41</v>
      </c>
      <c r="XET16"/>
      <c r="XEU16"/>
      <c r="XEV16"/>
    </row>
    <row r="17" spans="1:20 16356:16376" ht="22.5" customHeight="1" x14ac:dyDescent="0.25">
      <c r="A17" s="49" t="s">
        <v>42</v>
      </c>
      <c r="B17" s="87" t="s">
        <v>42</v>
      </c>
      <c r="C17" s="49" t="s">
        <v>42</v>
      </c>
      <c r="D17" s="58"/>
      <c r="E17" s="49"/>
      <c r="F17" s="59"/>
      <c r="G17" s="49" t="s">
        <v>42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XEL17" s="65" t="s">
        <v>34</v>
      </c>
      <c r="XEM17" s="60" t="str">
        <f>IF(B17="","",B17)</f>
        <v>.</v>
      </c>
      <c r="XEN17" s="66" t="s">
        <v>35</v>
      </c>
      <c r="XEP17" s="65" t="s">
        <v>34</v>
      </c>
      <c r="XEQ17" s="60" t="str">
        <f>IF(D17="","",D17)</f>
        <v/>
      </c>
      <c r="XER17" s="66" t="s">
        <v>35</v>
      </c>
      <c r="XET17"/>
      <c r="XEU17"/>
      <c r="XEV17"/>
    </row>
    <row r="18" spans="1:20 16356:16376" x14ac:dyDescent="0.25">
      <c r="A18" s="49" t="s">
        <v>42</v>
      </c>
      <c r="B18" s="47" t="s">
        <v>21</v>
      </c>
      <c r="C18" s="49" t="s">
        <v>42</v>
      </c>
      <c r="D18" s="47" t="s">
        <v>21</v>
      </c>
      <c r="E18" s="49" t="s">
        <v>42</v>
      </c>
      <c r="F18" s="59"/>
      <c r="G18" s="49" t="s">
        <v>42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XEL18" s="65" t="s">
        <v>43</v>
      </c>
      <c r="XEM18" s="60" t="str">
        <f>IF(B19="","",B19)</f>
        <v/>
      </c>
      <c r="XEN18" s="66" t="s">
        <v>37</v>
      </c>
      <c r="XEP18" s="65" t="s">
        <v>43</v>
      </c>
      <c r="XEQ18" s="60" t="str">
        <f>IF(D19="","",D19)</f>
        <v/>
      </c>
      <c r="XER18" s="66" t="s">
        <v>37</v>
      </c>
      <c r="XET18"/>
      <c r="XEU18"/>
      <c r="XEV18"/>
    </row>
    <row r="19" spans="1:20 16356:16376" ht="22.5" customHeight="1" thickBot="1" x14ac:dyDescent="0.3">
      <c r="A19" s="49" t="s">
        <v>42</v>
      </c>
      <c r="B19" s="57"/>
      <c r="C19" s="49" t="s">
        <v>42</v>
      </c>
      <c r="D19" s="58"/>
      <c r="E19" s="49" t="s">
        <v>42</v>
      </c>
      <c r="F19" s="59"/>
      <c r="G19" s="49" t="s">
        <v>42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XEL19" s="67"/>
      <c r="XEM19" s="68" t="str">
        <f>IF(AND(XEM16="",XEM17="",XEM18=""),"",XEL16&amp;XEM16&amp;XEN16&amp;XEL17&amp;XEM17&amp;XEN17&amp;XEL18&amp;XEM18&amp;XEN18)</f>
        <v>&lt;li&gt;&lt;center&gt;&lt;img src=""style="height: 200px;"&gt;&lt;/center&gt;&lt;h2&gt;.&lt;/h2&gt;&lt;p style="text-align: justify;"&gt;&lt;/p&gt;&lt;/li&gt;</v>
      </c>
      <c r="XEN19" s="69"/>
      <c r="XEO19" s="44"/>
      <c r="XEP19" s="71"/>
      <c r="XEQ19" s="68" t="str">
        <f>IF(AND(XEQ16="",XEQ17="",XEQ18=""),"",XEP16&amp;XEQ16&amp;XER16&amp;XEP17&amp;XEQ17&amp;XER17&amp;XEP18&amp;XEQ18&amp;XER18)</f>
        <v/>
      </c>
      <c r="XER19" s="69"/>
      <c r="XES19" s="44"/>
      <c r="XET19"/>
      <c r="XEU19"/>
      <c r="XEV19"/>
    </row>
    <row r="20" spans="1:20 16356:16376" ht="3" customHeight="1" x14ac:dyDescent="0.25">
      <c r="A20" s="53"/>
      <c r="B20" s="50"/>
      <c r="C20" s="48"/>
      <c r="D20" s="49"/>
      <c r="E20" s="53"/>
      <c r="F20" s="48"/>
      <c r="G20" s="4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XEM20" s="41" t="s">
        <v>38</v>
      </c>
    </row>
    <row r="21" spans="1:20 16356:16376" x14ac:dyDescent="0.25">
      <c r="A21" s="48"/>
      <c r="B21" s="48"/>
      <c r="C21" s="53"/>
      <c r="D21" s="47" t="s">
        <v>8</v>
      </c>
      <c r="E21" s="48"/>
      <c r="F21" s="48"/>
      <c r="G21" s="4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 16356:16376" ht="22.5" customHeight="1" x14ac:dyDescent="0.25">
      <c r="A22" s="48"/>
      <c r="B22" s="48"/>
      <c r="C22" s="48"/>
      <c r="D22" s="58" t="str">
        <f>XEB22</f>
        <v>&lt;ul class="desc-2cols"&gt;&lt;ul class="desc-2cols"&gt;&lt;li&gt;&lt;center&gt;&lt;img src=""style="height: 200px;"&gt;&lt;/center&gt;&lt;h2&gt;.&lt;/h2&gt;&lt;p style="text-align: justify;"&gt;&lt;/p&gt;&lt;/li&gt;&lt;/ul&gt;</v>
      </c>
      <c r="E22" s="48"/>
      <c r="F22" s="48"/>
      <c r="G22" s="4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XEB22" s="41" t="str">
        <f>SUBSTITUTE(XEC22,"Ú","&amp;Uacute;")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C22" s="41" t="str">
        <f>SUBSTITUTE(XED22,"Ó","&amp;Oacute;")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D22" s="41" t="str">
        <f>SUBSTITUTE(XEE22,"Í","&amp;Iacute;")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E22" s="41" t="str">
        <f>SUBSTITUTE(XEF22,"É","&amp;Eacute;")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F22" s="41" t="str">
        <f>SUBSTITUTE(XEG22,"Á","&amp;Aacute;")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G22" s="41" t="str">
        <f>SUBSTITUTE(XEH22,"Ñ","&amp;Ntilde;")</f>
        <v>&lt;ul class="desc-2cols"&gt;&lt;ul class="desc-2cols"&gt;&lt;li&gt;&lt;center&gt;&lt;img src=""style="height: 200px;"&gt;&lt;/center&gt;&lt;h2&gt;.&lt;/h2&gt;&lt;p style="text-align: justify;"&gt;&lt;/p&gt;&lt;/li&gt;&lt;/ul&gt;</v>
      </c>
      <c r="XEH22" s="41" t="str">
        <f>SUBSTITUTE(XEI22,"ñ","&amp;ntilde;")</f>
        <v>&lt;ul class="desc-2cols"&gt;&lt;ul class="desc-2cols"&gt;&lt;li&gt;&lt;center&gt;&lt;img src=""style="height: 200px;"&gt;&lt;/center&gt;&lt;h2&gt;.&lt;/h2&gt;&lt;p style="text-align: justify;"&gt;&lt;/p&gt;&lt;/li&gt;&lt;/ul&gt;</v>
      </c>
      <c r="XEI22" s="41" t="str">
        <f>SUBSTITUTE(XEJ22,"ú","&amp;uacute;")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J22" s="41" t="str">
        <f>SUBSTITUTE(XEK22,"ó","&amp;oacute;")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K22" s="41" t="str">
        <f>SUBSTITUTE(XEL22,"í","&amp;iacute;")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L22" s="41" t="str">
        <f>SUBSTITUTE(XEM22,"é","&amp;eacute;")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M22" s="41" t="str">
        <f>SUBSTITUTE(XEO22,"á","&amp;aacute;")</f>
        <v>&lt;ul class="desc-2cols"&gt;&lt;ul class="desc-2cols"&gt;&lt;li&gt;&lt;center&gt;&lt;img src=""style="height: 200px;"&gt;&lt;/center&gt;&lt;h2&gt;.&lt;/h2&gt;&lt;p style="text-align: justify;"&gt;&lt;/p&gt;&lt;/li&gt;&lt;/ul&gt;</v>
      </c>
      <c r="XEN22" s="45" t="s">
        <v>39</v>
      </c>
      <c r="XEO22" s="45" t="str">
        <f>IF(AND(XEM19="",XEQ19=""),"",XEN4&amp;XEM5&amp;XEM10&amp;XEQ10&amp;XEM12&amp;XEM19&amp;XEQ19&amp;XEM20)</f>
        <v>&lt;ul class="desc-2cols"&gt;&lt;ul class="desc-2cols"&gt;&lt;li&gt;&lt;center&gt;&lt;img src=""style="height: 200px;"&gt;&lt;/center&gt;&lt;h2&gt;.&lt;/h2&gt;&lt;p style="text-align: justify;"&gt;&lt;/p&gt;&lt;/li&gt;&lt;/ul&gt;</v>
      </c>
    </row>
    <row r="23" spans="1:20 16356:16376" x14ac:dyDescent="0.25">
      <c r="A23" s="48"/>
      <c r="B23" s="48"/>
      <c r="C23" s="48"/>
      <c r="D23" s="48"/>
      <c r="E23" s="48"/>
      <c r="F23" s="48"/>
      <c r="G23" s="4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 16356:16376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 16356:16376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 16356:16376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 16356:16376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 16356:16376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 16356:16376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 16356:16376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 16356:16376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 16356:16376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V49"/>
  <sheetViews>
    <sheetView topLeftCell="A6" workbookViewId="0">
      <selection activeCell="D9" sqref="D9"/>
    </sheetView>
  </sheetViews>
  <sheetFormatPr defaultColWidth="11.42578125" defaultRowHeight="15" x14ac:dyDescent="0.25"/>
  <cols>
    <col min="1" max="1" width="11.42578125" customWidth="1"/>
    <col min="2" max="2" width="17.140625" customWidth="1"/>
    <col min="3" max="3" width="2.140625" customWidth="1"/>
    <col min="4" max="4" width="17.140625" customWidth="1"/>
    <col min="5" max="5" width="2.140625" customWidth="1"/>
    <col min="6" max="6" width="17.140625" customWidth="1"/>
    <col min="7" max="20" width="11.42578125" customWidth="1"/>
  </cols>
  <sheetData>
    <row r="1" spans="1:20 16366:16376" ht="7.5" customHeight="1" x14ac:dyDescent="0.25">
      <c r="A1" s="48"/>
      <c r="B1" s="48"/>
      <c r="C1" s="48"/>
      <c r="D1" s="48"/>
      <c r="E1" s="51"/>
      <c r="F1" s="48"/>
      <c r="G1" s="48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 16366:16376" x14ac:dyDescent="0.25">
      <c r="A2" s="48"/>
      <c r="B2" s="48"/>
      <c r="C2" s="48"/>
      <c r="D2" s="54" t="s">
        <v>64</v>
      </c>
      <c r="E2" s="48"/>
      <c r="F2" s="48"/>
      <c r="G2" s="4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XEL2" t="s">
        <v>33</v>
      </c>
    </row>
    <row r="3" spans="1:20 16366:16376" ht="22.5" customHeight="1" x14ac:dyDescent="0.25">
      <c r="A3" s="48"/>
      <c r="B3" s="48"/>
      <c r="C3" s="49" t="s">
        <v>42</v>
      </c>
      <c r="D3" s="57"/>
      <c r="E3" s="49" t="s">
        <v>42</v>
      </c>
      <c r="F3" s="48"/>
      <c r="G3" s="4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XEM3" s="43" t="s">
        <v>30</v>
      </c>
      <c r="XEN3" s="43" t="str">
        <f>IF(D3="","",D3)</f>
        <v/>
      </c>
      <c r="XEO3" s="43" t="s">
        <v>31</v>
      </c>
      <c r="XEP3" s="41"/>
    </row>
    <row r="4" spans="1:20 16366:16376" ht="7.5" customHeight="1" x14ac:dyDescent="0.25">
      <c r="A4" s="48"/>
      <c r="B4" s="48"/>
      <c r="C4" s="49" t="s">
        <v>42</v>
      </c>
      <c r="D4" s="48"/>
      <c r="E4" s="52" t="s">
        <v>42</v>
      </c>
      <c r="F4" s="48"/>
      <c r="G4" s="4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XEN4" s="42" t="str">
        <f>IF(XEN3="","",XEM3&amp;XEN3&amp;XEO3)</f>
        <v/>
      </c>
    </row>
    <row r="5" spans="1:20 16366:16376" ht="15.75" thickBot="1" x14ac:dyDescent="0.3">
      <c r="A5" s="49" t="s">
        <v>42</v>
      </c>
      <c r="B5" s="56">
        <v>1</v>
      </c>
      <c r="C5" s="49" t="s">
        <v>42</v>
      </c>
      <c r="D5" s="56">
        <v>2</v>
      </c>
      <c r="E5" s="49" t="s">
        <v>42</v>
      </c>
      <c r="F5" s="56">
        <v>3</v>
      </c>
      <c r="G5" s="49" t="s">
        <v>42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XEM5" s="46" t="s">
        <v>32</v>
      </c>
    </row>
    <row r="6" spans="1:20 16366:16376" x14ac:dyDescent="0.25">
      <c r="A6" s="49" t="s">
        <v>42</v>
      </c>
      <c r="B6" s="47" t="s">
        <v>3</v>
      </c>
      <c r="C6" s="49" t="s">
        <v>42</v>
      </c>
      <c r="D6" s="47" t="s">
        <v>3</v>
      </c>
      <c r="E6" s="49" t="s">
        <v>42</v>
      </c>
      <c r="F6" s="47" t="s">
        <v>3</v>
      </c>
      <c r="G6" s="49" t="s">
        <v>42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XEL6" s="62">
        <v>1</v>
      </c>
      <c r="XEM6" s="63"/>
      <c r="XEN6" s="64"/>
      <c r="XEP6" s="62">
        <v>2</v>
      </c>
      <c r="XEQ6" s="63"/>
      <c r="XER6" s="64"/>
      <c r="XET6" s="62">
        <v>3</v>
      </c>
      <c r="XEU6" s="63"/>
      <c r="XEV6" s="64"/>
    </row>
    <row r="7" spans="1:20 16366:16376" ht="22.5" customHeight="1" x14ac:dyDescent="0.25">
      <c r="A7" s="49" t="s">
        <v>42</v>
      </c>
      <c r="B7" s="58"/>
      <c r="C7" s="49" t="s">
        <v>42</v>
      </c>
      <c r="D7" s="58"/>
      <c r="E7" s="49" t="s">
        <v>42</v>
      </c>
      <c r="F7" s="58"/>
      <c r="G7" s="49" t="s">
        <v>42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XEL7" s="65" t="s">
        <v>36</v>
      </c>
      <c r="XEM7" s="61" t="str">
        <f>IF(B7="","",B7)</f>
        <v/>
      </c>
      <c r="XEN7" s="66" t="s">
        <v>41</v>
      </c>
      <c r="XEP7" s="65" t="s">
        <v>36</v>
      </c>
      <c r="XEQ7" s="70" t="str">
        <f>IF(D7="","",D7)</f>
        <v/>
      </c>
      <c r="XER7" s="66" t="s">
        <v>41</v>
      </c>
      <c r="XET7" s="65" t="s">
        <v>36</v>
      </c>
      <c r="XEU7" s="70" t="str">
        <f>IF(F7="","",F7)</f>
        <v/>
      </c>
      <c r="XEV7" s="66" t="s">
        <v>41</v>
      </c>
    </row>
    <row r="8" spans="1:20 16366:16376" x14ac:dyDescent="0.25">
      <c r="A8" s="49" t="s">
        <v>42</v>
      </c>
      <c r="B8" s="47" t="s">
        <v>2</v>
      </c>
      <c r="C8" s="49" t="s">
        <v>42</v>
      </c>
      <c r="D8" s="47" t="s">
        <v>2</v>
      </c>
      <c r="E8" s="49" t="s">
        <v>42</v>
      </c>
      <c r="F8" s="47" t="s">
        <v>2</v>
      </c>
      <c r="G8" s="49" t="s">
        <v>42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XEL8" s="65" t="s">
        <v>34</v>
      </c>
      <c r="XEM8" s="60" t="str">
        <f>IF(B9="","",B9)</f>
        <v/>
      </c>
      <c r="XEN8" s="66" t="s">
        <v>35</v>
      </c>
      <c r="XEP8" s="65" t="s">
        <v>34</v>
      </c>
      <c r="XEQ8" s="60" t="str">
        <f>IF(D9="","",D9)</f>
        <v/>
      </c>
      <c r="XER8" s="66" t="s">
        <v>35</v>
      </c>
      <c r="XET8" s="65" t="s">
        <v>34</v>
      </c>
      <c r="XEU8" s="60" t="str">
        <f>IF(F9="","",F9)</f>
        <v/>
      </c>
      <c r="XEV8" s="66" t="s">
        <v>35</v>
      </c>
    </row>
    <row r="9" spans="1:20 16366:16376" ht="22.5" customHeight="1" x14ac:dyDescent="0.25">
      <c r="A9" s="49" t="s">
        <v>42</v>
      </c>
      <c r="B9" s="58"/>
      <c r="C9" s="49" t="s">
        <v>42</v>
      </c>
      <c r="D9" s="58"/>
      <c r="E9" s="49" t="s">
        <v>42</v>
      </c>
      <c r="F9" s="58"/>
      <c r="G9" s="49" t="s">
        <v>42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XEL9" s="65" t="s">
        <v>43</v>
      </c>
      <c r="XEM9" s="60" t="str">
        <f>IF(B11="","",B11)</f>
        <v/>
      </c>
      <c r="XEN9" s="66" t="s">
        <v>37</v>
      </c>
      <c r="XEP9" s="65" t="s">
        <v>43</v>
      </c>
      <c r="XEQ9" s="60" t="str">
        <f>IF(D11="","",D11)</f>
        <v/>
      </c>
      <c r="XER9" s="66" t="s">
        <v>37</v>
      </c>
      <c r="XET9" s="65" t="s">
        <v>43</v>
      </c>
      <c r="XEU9" s="60" t="str">
        <f>IF(F11="","",F11)</f>
        <v/>
      </c>
      <c r="XEV9" s="66" t="s">
        <v>40</v>
      </c>
    </row>
    <row r="10" spans="1:20 16366:16376" ht="15.75" thickBot="1" x14ac:dyDescent="0.3">
      <c r="A10" s="49" t="s">
        <v>42</v>
      </c>
      <c r="B10" s="47" t="s">
        <v>21</v>
      </c>
      <c r="C10" s="49" t="s">
        <v>42</v>
      </c>
      <c r="D10" s="47" t="s">
        <v>21</v>
      </c>
      <c r="E10" s="49" t="s">
        <v>42</v>
      </c>
      <c r="F10" s="47" t="s">
        <v>21</v>
      </c>
      <c r="G10" s="49" t="s">
        <v>42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XEL10" s="67"/>
      <c r="XEM10" s="68" t="str">
        <f>IF(AND(XEM7="",XEM8="",XEM9=""),"",XEL7&amp;XEM7&amp;XEN7&amp;XEL8&amp;XEM8&amp;XEN8&amp;XEL9&amp;XEM9&amp;XEN9)</f>
        <v/>
      </c>
      <c r="XEN10" s="69"/>
      <c r="XEO10" s="44"/>
      <c r="XEP10" s="71"/>
      <c r="XEQ10" s="68" t="str">
        <f>IF(AND(XEQ7="",XEQ8="",XEQ9=""),"",XEP7&amp;XEQ7&amp;XER7&amp;XEP8&amp;XEQ8&amp;XER8&amp;XEP9&amp;XEQ9&amp;XER9)</f>
        <v/>
      </c>
      <c r="XER10" s="69"/>
      <c r="XES10" s="44"/>
      <c r="XET10" s="71"/>
      <c r="XEU10" s="68" t="str">
        <f>IF(AND(XEU7="",XEU8="",XEU9=""),"",XET7&amp;XEU7&amp;XEV7&amp;XET8&amp;XEU8&amp;XEV8&amp;XET9&amp;XEU9&amp;XEV9)</f>
        <v/>
      </c>
      <c r="XEV10" s="72"/>
    </row>
    <row r="11" spans="1:20 16366:16376" ht="22.5" customHeight="1" x14ac:dyDescent="0.25">
      <c r="A11" s="49" t="s">
        <v>42</v>
      </c>
      <c r="B11" s="58"/>
      <c r="C11" s="49" t="s">
        <v>42</v>
      </c>
      <c r="D11" s="58"/>
      <c r="E11" s="49" t="s">
        <v>42</v>
      </c>
      <c r="F11" s="58"/>
      <c r="G11" s="49" t="s">
        <v>42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 16366:16376" ht="11.25" customHeight="1" x14ac:dyDescent="0.25">
      <c r="A12" s="49" t="s">
        <v>42</v>
      </c>
      <c r="B12" s="48"/>
      <c r="C12" s="49" t="s">
        <v>42</v>
      </c>
      <c r="D12" s="48"/>
      <c r="E12" s="49" t="s">
        <v>42</v>
      </c>
      <c r="F12" s="48"/>
      <c r="G12" s="49" t="s">
        <v>42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XEM12" s="46" t="s">
        <v>32</v>
      </c>
    </row>
    <row r="13" spans="1:20 16366:16376" x14ac:dyDescent="0.25">
      <c r="A13" s="49" t="s">
        <v>42</v>
      </c>
      <c r="B13" s="56">
        <v>4</v>
      </c>
      <c r="C13" s="55" t="s">
        <v>42</v>
      </c>
      <c r="D13" s="56">
        <v>5</v>
      </c>
      <c r="E13" s="55" t="s">
        <v>42</v>
      </c>
      <c r="F13" s="56">
        <v>6</v>
      </c>
      <c r="G13" s="49" t="s">
        <v>42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 16366:16376" ht="15.75" thickBot="1" x14ac:dyDescent="0.3">
      <c r="A14" s="49" t="s">
        <v>42</v>
      </c>
      <c r="B14" s="47" t="s">
        <v>3</v>
      </c>
      <c r="C14" s="49" t="s">
        <v>42</v>
      </c>
      <c r="D14" s="47" t="s">
        <v>3</v>
      </c>
      <c r="E14" s="49" t="s">
        <v>42</v>
      </c>
      <c r="F14" s="47" t="s">
        <v>3</v>
      </c>
      <c r="G14" s="49" t="s">
        <v>42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 16366:16376" ht="22.5" customHeight="1" x14ac:dyDescent="0.25">
      <c r="A15" s="49" t="s">
        <v>42</v>
      </c>
      <c r="B15" s="58"/>
      <c r="C15" s="49" t="s">
        <v>42</v>
      </c>
      <c r="D15" s="58"/>
      <c r="E15" s="49" t="s">
        <v>42</v>
      </c>
      <c r="F15" s="58"/>
      <c r="G15" s="49" t="s">
        <v>42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XEL15" s="62">
        <v>4</v>
      </c>
      <c r="XEM15" s="63"/>
      <c r="XEN15" s="64"/>
      <c r="XEP15" s="62">
        <v>5</v>
      </c>
      <c r="XEQ15" s="63"/>
      <c r="XER15" s="64"/>
      <c r="XET15" s="62">
        <v>6</v>
      </c>
      <c r="XEU15" s="63"/>
      <c r="XEV15" s="64"/>
    </row>
    <row r="16" spans="1:20 16366:16376" x14ac:dyDescent="0.25">
      <c r="A16" s="49" t="s">
        <v>42</v>
      </c>
      <c r="B16" s="47" t="s">
        <v>2</v>
      </c>
      <c r="C16" s="49" t="s">
        <v>42</v>
      </c>
      <c r="D16" s="47" t="s">
        <v>2</v>
      </c>
      <c r="E16" s="49" t="s">
        <v>42</v>
      </c>
      <c r="F16" s="47" t="s">
        <v>2</v>
      </c>
      <c r="G16" s="49" t="s">
        <v>42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XEL16" s="65" t="s">
        <v>36</v>
      </c>
      <c r="XEM16" s="70" t="str">
        <f>IF(B15="","",B15)</f>
        <v/>
      </c>
      <c r="XEN16" s="66" t="s">
        <v>41</v>
      </c>
      <c r="XEP16" s="65" t="s">
        <v>36</v>
      </c>
      <c r="XEQ16" s="70" t="str">
        <f>IF(D15="","",D15)</f>
        <v/>
      </c>
      <c r="XER16" s="66" t="s">
        <v>41</v>
      </c>
      <c r="XET16" s="65" t="s">
        <v>36</v>
      </c>
      <c r="XEU16" s="70" t="str">
        <f>IF(F15="","",F15)</f>
        <v/>
      </c>
      <c r="XEV16" s="66" t="s">
        <v>41</v>
      </c>
    </row>
    <row r="17" spans="1:20 16356:16376" ht="22.5" customHeight="1" x14ac:dyDescent="0.25">
      <c r="A17" s="49" t="s">
        <v>42</v>
      </c>
      <c r="B17" s="87" t="s">
        <v>42</v>
      </c>
      <c r="C17" s="49" t="s">
        <v>42</v>
      </c>
      <c r="D17" s="58"/>
      <c r="E17" s="49"/>
      <c r="F17" s="58"/>
      <c r="G17" s="49" t="s">
        <v>42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XEL17" s="65" t="s">
        <v>34</v>
      </c>
      <c r="XEM17" s="60" t="str">
        <f>IF(B17="","",B17)</f>
        <v>.</v>
      </c>
      <c r="XEN17" s="66" t="s">
        <v>35</v>
      </c>
      <c r="XEP17" s="65" t="s">
        <v>34</v>
      </c>
      <c r="XEQ17" s="60" t="str">
        <f>IF(D17="","",D17)</f>
        <v/>
      </c>
      <c r="XER17" s="66" t="s">
        <v>35</v>
      </c>
      <c r="XET17" s="65" t="s">
        <v>34</v>
      </c>
      <c r="XEU17" s="60" t="str">
        <f>IF(F17="","",F17)</f>
        <v/>
      </c>
      <c r="XEV17" s="66" t="s">
        <v>35</v>
      </c>
    </row>
    <row r="18" spans="1:20 16356:16376" x14ac:dyDescent="0.25">
      <c r="A18" s="49" t="s">
        <v>42</v>
      </c>
      <c r="B18" s="47" t="s">
        <v>21</v>
      </c>
      <c r="C18" s="49" t="s">
        <v>42</v>
      </c>
      <c r="D18" s="47" t="s">
        <v>21</v>
      </c>
      <c r="E18" s="49" t="s">
        <v>42</v>
      </c>
      <c r="F18" s="47" t="s">
        <v>21</v>
      </c>
      <c r="G18" s="49" t="s">
        <v>42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XEL18" s="65" t="s">
        <v>43</v>
      </c>
      <c r="XEM18" s="60" t="str">
        <f>IF(B19="","",B19)</f>
        <v/>
      </c>
      <c r="XEN18" s="66" t="s">
        <v>37</v>
      </c>
      <c r="XEP18" s="65" t="s">
        <v>43</v>
      </c>
      <c r="XEQ18" s="60" t="str">
        <f>IF(D19="","",D19)</f>
        <v/>
      </c>
      <c r="XER18" s="66" t="s">
        <v>37</v>
      </c>
      <c r="XET18" s="65" t="s">
        <v>43</v>
      </c>
      <c r="XEU18" s="60" t="str">
        <f>IF(F19="","",F19)</f>
        <v/>
      </c>
      <c r="XEV18" s="66" t="s">
        <v>37</v>
      </c>
    </row>
    <row r="19" spans="1:20 16356:16376" ht="22.5" customHeight="1" thickBot="1" x14ac:dyDescent="0.3">
      <c r="A19" s="49" t="s">
        <v>42</v>
      </c>
      <c r="B19" s="57"/>
      <c r="C19" s="49" t="s">
        <v>42</v>
      </c>
      <c r="D19" s="58"/>
      <c r="E19" s="49" t="s">
        <v>42</v>
      </c>
      <c r="F19" s="57"/>
      <c r="G19" s="49" t="s">
        <v>42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XEL19" s="67"/>
      <c r="XEM19" s="68" t="str">
        <f>IF(AND(XEM16="",XEM17="",XEM18=""),"",XEL16&amp;XEM16&amp;XEN16&amp;XEL17&amp;XEM17&amp;XEN17&amp;XEL18&amp;XEM18&amp;XEN18)</f>
        <v>&lt;li&gt;&lt;center&gt;&lt;img src=""style="height: 200px;"&gt;&lt;/center&gt;&lt;h2&gt;.&lt;/h2&gt;&lt;p style="text-align: justify;"&gt;&lt;/p&gt;&lt;/li&gt;</v>
      </c>
      <c r="XEN19" s="69"/>
      <c r="XEO19" s="44"/>
      <c r="XEP19" s="71"/>
      <c r="XEQ19" s="68" t="str">
        <f>IF(AND(XEQ16="",XEQ17="",XEQ18=""),"",XEP16&amp;XEQ16&amp;XER16&amp;XEP17&amp;XEQ17&amp;XER17&amp;XEP18&amp;XEQ18&amp;XER18)</f>
        <v/>
      </c>
      <c r="XER19" s="69"/>
      <c r="XES19" s="44"/>
      <c r="XET19" s="71"/>
      <c r="XEU19" s="68" t="str">
        <f>IF(AND(XEU16="",XEU17="",XEU18=""),"",XET16&amp;XEU16&amp;XEV16&amp;XET17&amp;XEU17&amp;XEV17&amp;XET18&amp;XEU18&amp;XEV18)</f>
        <v/>
      </c>
      <c r="XEV19" s="72"/>
    </row>
    <row r="20" spans="1:20 16356:16376" ht="3" customHeight="1" x14ac:dyDescent="0.25">
      <c r="A20" s="53"/>
      <c r="B20" s="50"/>
      <c r="C20" s="48"/>
      <c r="D20" s="49"/>
      <c r="E20" s="53"/>
      <c r="F20" s="48"/>
      <c r="G20" s="48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XEM20" t="s">
        <v>38</v>
      </c>
    </row>
    <row r="21" spans="1:20 16356:16376" x14ac:dyDescent="0.25">
      <c r="A21" s="48"/>
      <c r="B21" s="48"/>
      <c r="C21" s="53"/>
      <c r="D21" s="47" t="s">
        <v>8</v>
      </c>
      <c r="E21" s="48"/>
      <c r="F21" s="48"/>
      <c r="G21" s="48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 16356:16376" ht="22.5" customHeight="1" x14ac:dyDescent="0.25">
      <c r="A22" s="48"/>
      <c r="B22" s="48"/>
      <c r="C22" s="48"/>
      <c r="D22" s="58" t="str">
        <f>XEB22</f>
        <v>&lt;ul class="desc-3cols"&gt;&lt;ul class="desc-3cols"&gt;&lt;li&gt;&lt;center&gt;&lt;img src=""style="height: 200px;"&gt;&lt;/center&gt;&lt;h2&gt;.&lt;/h2&gt;&lt;p style="text-align: justify;"&gt;&lt;/p&gt;&lt;/li&gt;&lt;/ul&gt;</v>
      </c>
      <c r="E22" s="48"/>
      <c r="F22" s="48"/>
      <c r="G22" s="4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XEB22" s="41" t="str">
        <f>SUBSTITUTE(XEC22,"Ú","&amp;Uacute;")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C22" s="41" t="str">
        <f>SUBSTITUTE(XED22,"Ó","&amp;Oacute;")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D22" s="41" t="str">
        <f>SUBSTITUTE(XEE22,"Í","&amp;Iacute;")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E22" s="41" t="str">
        <f>SUBSTITUTE(XEF22,"É","&amp;Eacute;")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F22" s="41" t="str">
        <f>SUBSTITUTE(XEG22,"Á","&amp;Aacute;")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G22" s="41" t="str">
        <f>SUBSTITUTE(XEH22,"Ñ","&amp;Ntilde;")</f>
        <v>&lt;ul class="desc-3cols"&gt;&lt;ul class="desc-3cols"&gt;&lt;li&gt;&lt;center&gt;&lt;img src=""style="height: 200px;"&gt;&lt;/center&gt;&lt;h2&gt;.&lt;/h2&gt;&lt;p style="text-align: justify;"&gt;&lt;/p&gt;&lt;/li&gt;&lt;/ul&gt;</v>
      </c>
      <c r="XEH22" s="41" t="str">
        <f>SUBSTITUTE(XEI22,"ñ","&amp;ntilde;")</f>
        <v>&lt;ul class="desc-3cols"&gt;&lt;ul class="desc-3cols"&gt;&lt;li&gt;&lt;center&gt;&lt;img src=""style="height: 200px;"&gt;&lt;/center&gt;&lt;h2&gt;.&lt;/h2&gt;&lt;p style="text-align: justify;"&gt;&lt;/p&gt;&lt;/li&gt;&lt;/ul&gt;</v>
      </c>
      <c r="XEI22" s="41" t="str">
        <f>SUBSTITUTE(XEJ22,"ú","&amp;uacute;")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J22" s="41" t="str">
        <f>SUBSTITUTE(XEK22,"ó","&amp;oacute;")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K22" s="41" t="str">
        <f>SUBSTITUTE(XEL22,"í","&amp;iacute;")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L22" s="41" t="str">
        <f>SUBSTITUTE(XEM22,"é","&amp;eacute;")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M22" t="str">
        <f>SUBSTITUTE(XEO22,"á","&amp;aacute;")</f>
        <v>&lt;ul class="desc-3cols"&gt;&lt;ul class="desc-3cols"&gt;&lt;li&gt;&lt;center&gt;&lt;img src=""style="height: 200px;"&gt;&lt;/center&gt;&lt;h2&gt;.&lt;/h2&gt;&lt;p style="text-align: justify;"&gt;&lt;/p&gt;&lt;/li&gt;&lt;/ul&gt;</v>
      </c>
      <c r="XEN22" s="45" t="s">
        <v>39</v>
      </c>
      <c r="XEO22" s="45" t="str">
        <f>IF(AND(XEM19="",XEQ19="",XEU19=""),"",XEN4&amp;XEM5&amp;XEM10&amp;XEQ10&amp;XEU10&amp;XEM12&amp;XEM19&amp;XEQ19&amp;XEU19&amp;XEM20)</f>
        <v>&lt;ul class="desc-3cols"&gt;&lt;ul class="desc-3cols"&gt;&lt;li&gt;&lt;center&gt;&lt;img src=""style="height: 200px;"&gt;&lt;/center&gt;&lt;h2&gt;.&lt;/h2&gt;&lt;p style="text-align: justify;"&gt;&lt;/p&gt;&lt;/li&gt;&lt;/ul&gt;</v>
      </c>
    </row>
    <row r="23" spans="1:20 16356:16376" x14ac:dyDescent="0.25">
      <c r="A23" s="48"/>
      <c r="B23" s="48"/>
      <c r="C23" s="48"/>
      <c r="D23" s="48"/>
      <c r="E23" s="48"/>
      <c r="F23" s="48"/>
      <c r="G23" s="48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 16356:16376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 16356:16376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 16356:16376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 16356:16376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 16356:16376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 16356:16376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 16356:16376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 16356:16376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 16356:16376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42"/>
  <sheetViews>
    <sheetView tabSelected="1" zoomScale="70" zoomScaleNormal="70" workbookViewId="0">
      <pane xSplit="7" topLeftCell="H1" activePane="topRight" state="frozen"/>
      <selection pane="topRight" activeCell="B2" sqref="B2"/>
    </sheetView>
  </sheetViews>
  <sheetFormatPr defaultColWidth="11.42578125" defaultRowHeight="15" x14ac:dyDescent="0.25"/>
  <cols>
    <col min="1" max="1" width="14.42578125" style="41" customWidth="1"/>
    <col min="2" max="2" width="61.140625" style="41" bestFit="1" customWidth="1"/>
    <col min="3" max="3" width="15.42578125" style="41" customWidth="1"/>
    <col min="4" max="4" width="55.7109375" style="41" customWidth="1"/>
    <col min="5" max="11" width="11.42578125" style="41"/>
    <col min="12" max="12" width="11.42578125" style="41" customWidth="1"/>
    <col min="13" max="16376" width="11.42578125" style="41"/>
    <col min="16377" max="16378" width="0" style="41" hidden="1" customWidth="1"/>
    <col min="16379" max="16383" width="11.42578125" style="41" hidden="1" customWidth="1"/>
    <col min="16384" max="16384" width="11.42578125" style="41" customWidth="1"/>
  </cols>
  <sheetData>
    <row r="1" spans="1:17 16382:16382" ht="33.75" customHeight="1" x14ac:dyDescent="0.25">
      <c r="A1" s="84" t="s">
        <v>63</v>
      </c>
      <c r="B1" s="84" t="s">
        <v>62</v>
      </c>
      <c r="C1" s="84" t="s">
        <v>61</v>
      </c>
      <c r="D1" s="83" t="s">
        <v>9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XFB1" s="82" t="s">
        <v>60</v>
      </c>
    </row>
    <row r="2" spans="1:17 16382:16382" ht="16.5" customHeight="1" x14ac:dyDescent="0.25">
      <c r="A2" s="81" t="s">
        <v>59</v>
      </c>
      <c r="B2" s="80"/>
      <c r="C2" s="79" t="str">
        <f>IF(RIGHT(B2,1)=".","Sin Punto Final",IF(B2="","",IF(IF(LEN(TRIM(B2))=0,0,LEN(TRIM(B2))-LEN(SUBSTITUTE(B2," ",""))+1)&gt;15,"Texto muy largo","Bullet OK")))</f>
        <v/>
      </c>
      <c r="D2" s="90" t="s">
        <v>58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XFB2" s="78" t="str">
        <f t="shared" ref="XFB2:XFB16" si="0">IF(B2="","",IF(RIGHT(B2,1)=".","&lt;li&gt;"&amp;REPLACE(B2,LEN(B2),1,"")&amp;".&lt;/li&gt;","&lt;li&gt;"&amp;B2&amp;".&lt;/li&gt;"))</f>
        <v/>
      </c>
    </row>
    <row r="3" spans="1:17 16382:16382" ht="16.5" customHeight="1" x14ac:dyDescent="0.25">
      <c r="A3" s="81" t="s">
        <v>57</v>
      </c>
      <c r="B3" s="80"/>
      <c r="C3" s="79" t="str">
        <f>IF(RIGHT(B3,1)=".","Sin Punto Final",IF(B3="","",IF(IF(LEN(TRIM(B3))=0,0,LEN(TRIM(B3))-LEN(SUBSTITUTE(B3," ",""))+1)&gt;15,"Texto muy largo","Bullet OK")))</f>
        <v/>
      </c>
      <c r="D3" s="90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XFB3" s="78" t="str">
        <f t="shared" si="0"/>
        <v/>
      </c>
    </row>
    <row r="4" spans="1:17 16382:16382" ht="16.5" customHeight="1" x14ac:dyDescent="0.25">
      <c r="A4" s="81" t="s">
        <v>56</v>
      </c>
      <c r="B4" s="80"/>
      <c r="C4" s="79" t="str">
        <f>IF(RIGHT(B4,1)=".","Sin Punto Final",IF(B4="","",IF(IF(LEN(TRIM(B4))=0,0,LEN(TRIM(B4))-LEN(SUBSTITUTE(B4," ",""))+1)&gt;15,"Texto muy largo","Bullet OK")))</f>
        <v/>
      </c>
      <c r="D4" s="90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XFB4" s="78" t="str">
        <f t="shared" si="0"/>
        <v/>
      </c>
    </row>
    <row r="5" spans="1:17 16382:16382" ht="16.5" customHeight="1" x14ac:dyDescent="0.25">
      <c r="A5" s="81" t="s">
        <v>55</v>
      </c>
      <c r="B5" s="80"/>
      <c r="C5" s="79" t="str">
        <f t="shared" ref="C5:C16" si="1">IF(RIGHT(B5,1)=".","Sin Punto",IF(B5="","",IF(IF(LEN(TRIM(B5))=0,0,LEN(TRIM(B5))-LEN(SUBSTITUTE(B5," ",""))+1)&gt;15,"Texto muy largo","Bullet OK")))</f>
        <v/>
      </c>
      <c r="D5" s="90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XFB5" s="78" t="str">
        <f t="shared" si="0"/>
        <v/>
      </c>
    </row>
    <row r="6" spans="1:17 16382:16382" ht="16.5" customHeight="1" x14ac:dyDescent="0.25">
      <c r="A6" s="81" t="s">
        <v>54</v>
      </c>
      <c r="B6" s="80"/>
      <c r="C6" s="79" t="str">
        <f t="shared" si="1"/>
        <v/>
      </c>
      <c r="D6" s="90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XFB6" s="78" t="str">
        <f t="shared" si="0"/>
        <v/>
      </c>
    </row>
    <row r="7" spans="1:17 16382:16382" ht="16.5" customHeight="1" x14ac:dyDescent="0.25">
      <c r="A7" s="81" t="s">
        <v>53</v>
      </c>
      <c r="B7" s="80"/>
      <c r="C7" s="79" t="str">
        <f t="shared" si="1"/>
        <v/>
      </c>
      <c r="D7" s="90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XFB7" s="78" t="str">
        <f t="shared" si="0"/>
        <v/>
      </c>
    </row>
    <row r="8" spans="1:17 16382:16382" ht="16.5" customHeight="1" x14ac:dyDescent="0.25">
      <c r="A8" s="81" t="s">
        <v>52</v>
      </c>
      <c r="B8" s="80"/>
      <c r="C8" s="79" t="str">
        <f t="shared" si="1"/>
        <v/>
      </c>
      <c r="D8" s="90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XFB8" s="78" t="str">
        <f t="shared" si="0"/>
        <v/>
      </c>
    </row>
    <row r="9" spans="1:17 16382:16382" ht="16.5" customHeight="1" x14ac:dyDescent="0.25">
      <c r="A9" s="81" t="s">
        <v>51</v>
      </c>
      <c r="B9" s="80"/>
      <c r="C9" s="79" t="str">
        <f t="shared" si="1"/>
        <v/>
      </c>
      <c r="D9" s="90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XFB9" s="78" t="str">
        <f t="shared" si="0"/>
        <v/>
      </c>
    </row>
    <row r="10" spans="1:17 16382:16382" ht="16.5" customHeight="1" x14ac:dyDescent="0.25">
      <c r="A10" s="81" t="s">
        <v>50</v>
      </c>
      <c r="B10" s="80"/>
      <c r="C10" s="79" t="str">
        <f t="shared" si="1"/>
        <v/>
      </c>
      <c r="D10" s="90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XFB10" s="78" t="str">
        <f t="shared" si="0"/>
        <v/>
      </c>
    </row>
    <row r="11" spans="1:17 16382:16382" ht="16.5" customHeight="1" x14ac:dyDescent="0.25">
      <c r="A11" s="81" t="s">
        <v>49</v>
      </c>
      <c r="B11" s="80"/>
      <c r="C11" s="79" t="str">
        <f t="shared" si="1"/>
        <v/>
      </c>
      <c r="D11" s="90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XFB11" s="78" t="str">
        <f t="shared" si="0"/>
        <v/>
      </c>
    </row>
    <row r="12" spans="1:17 16382:16382" ht="16.5" customHeight="1" x14ac:dyDescent="0.25">
      <c r="A12" s="81" t="s">
        <v>48</v>
      </c>
      <c r="B12" s="80"/>
      <c r="C12" s="79" t="str">
        <f t="shared" si="1"/>
        <v/>
      </c>
      <c r="D12" s="90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XFB12" s="78" t="str">
        <f t="shared" si="0"/>
        <v/>
      </c>
    </row>
    <row r="13" spans="1:17 16382:16382" ht="16.5" customHeight="1" x14ac:dyDescent="0.25">
      <c r="A13" s="81" t="s">
        <v>47</v>
      </c>
      <c r="B13" s="80"/>
      <c r="C13" s="79" t="str">
        <f t="shared" si="1"/>
        <v/>
      </c>
      <c r="D13" s="9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XFB13" s="78" t="str">
        <f t="shared" si="0"/>
        <v/>
      </c>
    </row>
    <row r="14" spans="1:17 16382:16382" ht="16.5" customHeight="1" x14ac:dyDescent="0.25">
      <c r="A14" s="81" t="s">
        <v>46</v>
      </c>
      <c r="B14" s="80"/>
      <c r="C14" s="79" t="str">
        <f t="shared" si="1"/>
        <v/>
      </c>
      <c r="D14" s="90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XFB14" s="78" t="str">
        <f t="shared" si="0"/>
        <v/>
      </c>
    </row>
    <row r="15" spans="1:17 16382:16382" ht="16.5" customHeight="1" x14ac:dyDescent="0.25">
      <c r="A15" s="81" t="s">
        <v>45</v>
      </c>
      <c r="B15" s="80"/>
      <c r="C15" s="79" t="str">
        <f t="shared" si="1"/>
        <v/>
      </c>
      <c r="D15" s="90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XFB15" s="78" t="str">
        <f t="shared" si="0"/>
        <v/>
      </c>
    </row>
    <row r="16" spans="1:17 16382:16382" ht="16.5" customHeight="1" x14ac:dyDescent="0.25">
      <c r="A16" s="81" t="s">
        <v>44</v>
      </c>
      <c r="B16" s="80"/>
      <c r="C16" s="79" t="str">
        <f t="shared" si="1"/>
        <v/>
      </c>
      <c r="D16" s="90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XFB16" s="78" t="str">
        <f t="shared" si="0"/>
        <v/>
      </c>
    </row>
    <row r="17" spans="1:17 16382:16382" ht="33.75" customHeight="1" thickBot="1" x14ac:dyDescent="0.3">
      <c r="A17" s="77" t="s">
        <v>8</v>
      </c>
      <c r="B17" s="76" t="str">
        <f>B30</f>
        <v/>
      </c>
      <c r="C17" s="91" t="s">
        <v>20</v>
      </c>
      <c r="D17" s="91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XFB17" s="75" t="str">
        <f>IF(AND(XFB2="",XFB3="",XFB4="",XFB5="",XFB6="",XFB7="",XFB8="",XFB9="",XFB10="",XFB11="",XFB12="",XFB13="",XFB14="",XFB15="",XFB16),"","&lt;ul&gt;"&amp;XFB2&amp;XFB3&amp;XFB4&amp;XFB5&amp;XFB6&amp;XFB7&amp;XFB8&amp;XFB9&amp;XFB10&amp;XFB11&amp;XFB12&amp;XFB13&amp;XFB14&amp;XFB15&amp;XFB16&amp;"&lt;/ul&gt;")</f>
        <v/>
      </c>
    </row>
    <row r="18" spans="1:17 16382:16382" ht="0.75" customHeight="1" x14ac:dyDescent="0.25">
      <c r="A18" s="74"/>
      <c r="B18" s="86" t="str">
        <f>SHORT</f>
        <v/>
      </c>
      <c r="C18" s="85"/>
      <c r="D18" s="85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7 16382:16382" hidden="1" x14ac:dyDescent="0.25">
      <c r="A19" s="74"/>
      <c r="B19" s="85" t="str">
        <f>SUBSTITUTE(B18,"á","&amp;aacute;")</f>
        <v/>
      </c>
      <c r="C19" s="85"/>
      <c r="D19" s="8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7 16382:16382" hidden="1" x14ac:dyDescent="0.25">
      <c r="A20" s="74"/>
      <c r="B20" s="85" t="str">
        <f>SUBSTITUTE(B19,"é","&amp;eacute;")</f>
        <v/>
      </c>
      <c r="C20" s="85"/>
      <c r="D20" s="85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7 16382:16382" hidden="1" x14ac:dyDescent="0.25">
      <c r="A21" s="74"/>
      <c r="B21" s="85" t="str">
        <f>SUBSTITUTE(B20,"í","&amp;iacute;")</f>
        <v/>
      </c>
      <c r="C21" s="85"/>
      <c r="D21" s="85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7 16382:16382" hidden="1" x14ac:dyDescent="0.25">
      <c r="A22" s="74"/>
      <c r="B22" s="85" t="str">
        <f>SUBSTITUTE(B21,"ó","&amp;oacute;")</f>
        <v/>
      </c>
      <c r="C22" s="85"/>
      <c r="D22" s="85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7 16382:16382" hidden="1" x14ac:dyDescent="0.25">
      <c r="A23" s="74"/>
      <c r="B23" s="85" t="str">
        <f>SUBSTITUTE(B22,"ú","&amp;uacute;")</f>
        <v/>
      </c>
      <c r="C23" s="85"/>
      <c r="D23" s="85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7 16382:16382" hidden="1" x14ac:dyDescent="0.25">
      <c r="A24" s="74"/>
      <c r="B24" s="85" t="str">
        <f>SUBSTITUTE(B23,"ñ","&amp;ntilde;")</f>
        <v/>
      </c>
      <c r="C24" s="85"/>
      <c r="D24" s="85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7 16382:16382" hidden="1" x14ac:dyDescent="0.25">
      <c r="A25" s="74"/>
      <c r="B25" s="85" t="str">
        <f>SUBSTITUTE(B24,"Ñ","&amp;Ntilde;")</f>
        <v/>
      </c>
      <c r="C25" s="85"/>
      <c r="D25" s="85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7 16382:16382" hidden="1" x14ac:dyDescent="0.25">
      <c r="A26" s="74"/>
      <c r="B26" s="85" t="str">
        <f>SUBSTITUTE(B25,"Á","&amp;Aacute;")</f>
        <v/>
      </c>
      <c r="C26" s="85"/>
      <c r="D26" s="85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7 16382:16382" hidden="1" x14ac:dyDescent="0.25">
      <c r="A27" s="74"/>
      <c r="B27" s="85" t="str">
        <f>SUBSTITUTE(B26,"É","&amp;Eacute;")</f>
        <v/>
      </c>
      <c r="C27" s="85"/>
      <c r="D27" s="85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7 16382:16382" hidden="1" x14ac:dyDescent="0.25">
      <c r="A28" s="74"/>
      <c r="B28" s="85" t="str">
        <f>SUBSTITUTE(B27,"Í","&amp;Iacute;")</f>
        <v/>
      </c>
      <c r="C28" s="85"/>
      <c r="D28" s="85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7 16382:16382" hidden="1" x14ac:dyDescent="0.25">
      <c r="A29" s="74"/>
      <c r="B29" s="85" t="str">
        <f>SUBSTITUTE(B28,"Ó","&amp;Oacute;")</f>
        <v/>
      </c>
      <c r="C29" s="85"/>
      <c r="D29" s="85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7 16382:16382" hidden="1" x14ac:dyDescent="0.25">
      <c r="A30" s="74"/>
      <c r="B30" s="85" t="str">
        <f>SUBSTITUTE(B29,"Ú","&amp;Uacute;")</f>
        <v/>
      </c>
      <c r="C30" s="85"/>
      <c r="D30" s="85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7 16382:16382" hidden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7 16382:16382" hidden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idden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idden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idden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idden="1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idden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hidden="1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idden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idden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idden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idden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</sheetData>
  <mergeCells count="2">
    <mergeCell ref="D2:D16"/>
    <mergeCell ref="C17:D17"/>
  </mergeCells>
  <conditionalFormatting sqref="C2:C16">
    <cfRule type="cellIs" dxfId="2" priority="1" operator="equal">
      <formula>"Sin Punto Final"</formula>
    </cfRule>
    <cfRule type="cellIs" dxfId="1" priority="2" operator="equal">
      <formula>"Bullet OK"</formula>
    </cfRule>
    <cfRule type="cellIs" dxfId="0" priority="3" operator="equal">
      <formula>"Texto muy largo"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 Columna</vt:lpstr>
      <vt:lpstr>2 Columnas</vt:lpstr>
      <vt:lpstr>3 Columnas</vt:lpstr>
      <vt:lpstr>Destacados</vt:lpstr>
      <vt:lpstr>Codigo_HTML</vt:lpstr>
      <vt:lpstr>HTML</vt:lpstr>
      <vt:lpstr>Destacados!SHORT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david.enriquez</cp:lastModifiedBy>
  <dcterms:created xsi:type="dcterms:W3CDTF">2014-06-26T14:04:39Z</dcterms:created>
  <dcterms:modified xsi:type="dcterms:W3CDTF">2015-04-15T20:55:20Z</dcterms:modified>
</cp:coreProperties>
</file>